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<sst xmlns="http://schemas.openxmlformats.org/spreadsheetml/2006/main" count="81" uniqueCount="46">
  <si>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</si>
  <si>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</si>
  <si>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</si>
  <si>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</si>
  <si>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</si>
  <si>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</si>
  <si>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</si>
  <si>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</si>
  <si>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</si>
  <si>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</si>
  <si>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</si>
  <si>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</si>
  <si>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</si>
  <si>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</si>
  <si>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</si>
  <si>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</si>
  <si>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</si>
  <si>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</si>
  <si>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</si>
  <si>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MS</t>
  </si>
  <si>
    <t>Totais/Médias MS</t>
  </si>
  <si>
    <t>Chapadão do Sul</t>
  </si>
  <si>
    <t>Rio Brilhante</t>
  </si>
  <si>
    <t>Ipiranga do Norte</t>
  </si>
  <si>
    <t>Jardim</t>
  </si>
  <si>
    <t>Aviso de Venda de Milho VEP N/NE - 226/2007 de 12/04/2007</t>
  </si>
  <si>
    <t>Campos de Julio</t>
  </si>
  <si>
    <t>Nortelandia</t>
  </si>
  <si>
    <t>Rondonopolis</t>
  </si>
  <si>
    <t>Sinop</t>
  </si>
  <si>
    <t>Sorriso</t>
  </si>
  <si>
    <t>Tapurah</t>
  </si>
  <si>
    <t>Vera</t>
  </si>
  <si>
    <t>Aquirida</t>
  </si>
  <si>
    <t>por BOLSA</t>
  </si>
  <si>
    <t>BBM_UB</t>
  </si>
  <si>
    <t>BBM_CE</t>
  </si>
  <si>
    <t>0,241</t>
  </si>
  <si>
    <t>0,00</t>
  </si>
  <si>
    <t>0,200</t>
  </si>
  <si>
    <t>BBSB</t>
  </si>
  <si>
    <t>BHCP</t>
  </si>
  <si>
    <t>BNM</t>
  </si>
  <si>
    <t>BBM_GO</t>
  </si>
  <si>
    <t>0,204</t>
  </si>
  <si>
    <t>BMR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</si>
</sst>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49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171" fontId="2" fillId="0" borderId="4" xfId="0" applyNumberFormat="1" applyFont="1" applyBorder="1" applyAlignment="1">
      <alignment/>
    </xf>
    <xf numFmtId="43" fontId="2" fillId="0" borderId="4" xfId="18" applyFont="1" applyBorder="1" applyAlignment="1">
      <alignment/>
    </xf>
    <xf numFmtId="43" fontId="2" fillId="0" borderId="4" xfId="18" applyNumberFormat="1" applyFont="1" applyBorder="1" applyAlignment="1">
      <alignment/>
    </xf>
    <xf numFmtId="176" fontId="2" fillId="0" borderId="4" xfId="18" applyNumberFormat="1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6" fontId="2" fillId="0" borderId="0" xfId="18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71" fontId="2" fillId="2" borderId="4" xfId="0" applyNumberFormat="1" applyFont="1" applyFill="1" applyBorder="1" applyAlignment="1">
      <alignment/>
    </xf>
    <xf numFmtId="43" fontId="2" fillId="2" borderId="4" xfId="18" applyFont="1" applyFill="1" applyBorder="1" applyAlignment="1">
      <alignment/>
    </xf>
    <xf numFmtId="43" fontId="2" fillId="2" borderId="4" xfId="18" applyNumberFormat="1" applyFont="1" applyFill="1" applyBorder="1" applyAlignment="1">
      <alignment/>
    </xf>
    <xf numFmtId="176" fontId="2" fillId="2" borderId="4" xfId="18" applyNumberFormat="1" applyFont="1" applyFill="1" applyBorder="1" applyAlignment="1">
      <alignment/>
    </xf>
    <xf numFmtId="171" fontId="2" fillId="0" borderId="0" xfId="18" applyNumberFormat="1" applyFont="1" applyAlignment="1">
      <alignment horizontal="right"/>
    </xf>
    <xf numFmtId="49" fontId="2" fillId="0" borderId="0" xfId="18" applyNumberFormat="1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workbookViewId="0" topLeftCell="A11">
      <selection activeCell="E42" sqref="E42"/>
    </sheetView>
  </sheetViews>
  <sheetFormatPr defaultColWidth="9.140625" defaultRowHeight="12.75"/>
  <cols>
    <col min="1" max="1" width="5.7109375" style="1" customWidth="1"/>
    <col min="2" max="2" width="20.7109375" style="0" bestFit="1" customWidth="1"/>
    <col min="3" max="3" width="14.8515625" style="0" bestFit="1" customWidth="1"/>
    <col min="4" max="5" width="13.7109375" style="0" bestFit="1" customWidth="1"/>
    <col min="6" max="6" width="10.140625" style="0" bestFit="1" customWidth="1"/>
    <col min="7" max="7" width="12.7109375" style="0" bestFit="1" customWidth="1"/>
    <col min="8" max="8" width="10.140625" style="0" bestFit="1" customWidth="1"/>
    <col min="9" max="9" width="11.28125" style="0" bestFit="1" customWidth="1"/>
    <col min="10" max="10" width="17.28125" style="0" bestFit="1" customWidth="1"/>
  </cols>
  <sheetData>
    <row r="1" spans="1:10" s="2" customFormat="1" ht="19.5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9.5">
      <c r="A2" s="4" t="s">
        <v>25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5"/>
      <c r="B4" s="5"/>
      <c r="C4" s="5" t="s">
        <v>3</v>
      </c>
      <c r="D4" s="5" t="s">
        <v>3</v>
      </c>
      <c r="E4" s="5" t="s">
        <v>3</v>
      </c>
      <c r="F4" s="5" t="s">
        <v>4</v>
      </c>
      <c r="G4" s="5" t="s">
        <v>5</v>
      </c>
      <c r="H4" s="5" t="s">
        <v>5</v>
      </c>
      <c r="I4" s="5" t="s">
        <v>4</v>
      </c>
      <c r="J4" s="5"/>
    </row>
    <row r="5" spans="1:10" ht="13.5">
      <c r="A5" s="6" t="s">
        <v>1</v>
      </c>
      <c r="B5" s="6" t="s">
        <v>2</v>
      </c>
      <c r="C5" s="7" t="s">
        <v>7</v>
      </c>
      <c r="D5" s="7" t="s">
        <v>33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6</v>
      </c>
    </row>
    <row r="6" spans="1:10" ht="13.5">
      <c r="A6" s="7"/>
      <c r="B6" s="7"/>
      <c r="C6" s="7" t="s">
        <v>14</v>
      </c>
      <c r="D6" s="7" t="s">
        <v>34</v>
      </c>
      <c r="E6" s="7" t="s">
        <v>14</v>
      </c>
      <c r="F6" s="7" t="s">
        <v>15</v>
      </c>
      <c r="G6" s="7" t="s">
        <v>16</v>
      </c>
      <c r="H6" s="7" t="s">
        <v>16</v>
      </c>
      <c r="I6" s="7" t="s">
        <v>15</v>
      </c>
      <c r="J6" s="7" t="s">
        <v>16</v>
      </c>
    </row>
    <row r="7" spans="1:10" ht="13.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3.5">
      <c r="A8" s="36" t="s">
        <v>19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>
      <c r="A9" s="9">
        <v>1</v>
      </c>
      <c r="B9" s="10" t="s">
        <v>21</v>
      </c>
      <c r="C9" s="11">
        <v>2000000</v>
      </c>
      <c r="D9" s="11"/>
      <c r="E9" s="11">
        <f>SUM(D10:D11)</f>
        <v>2000000</v>
      </c>
      <c r="F9" s="12">
        <f>(E9*100)/C9</f>
        <v>100</v>
      </c>
      <c r="G9" s="35" t="s">
        <v>37</v>
      </c>
      <c r="H9" s="35" t="s">
        <v>37</v>
      </c>
      <c r="I9" s="14">
        <f>((H9*100)/G9)-100</f>
        <v>0</v>
      </c>
      <c r="J9" s="12">
        <f>FLOOR(H9,0.00001)*E9</f>
        <v>482000.00000000006</v>
      </c>
    </row>
    <row r="10" spans="1:10" ht="13.5">
      <c r="A10" s="9"/>
      <c r="B10" s="10"/>
      <c r="C10" s="34" t="s">
        <v>35</v>
      </c>
      <c r="D10" s="11">
        <v>474000</v>
      </c>
      <c r="E10" s="11"/>
      <c r="F10" s="12"/>
      <c r="G10" s="13"/>
      <c r="H10" s="11"/>
      <c r="I10" s="14"/>
      <c r="J10" s="12"/>
    </row>
    <row r="11" spans="1:10" ht="13.5">
      <c r="A11" s="9"/>
      <c r="B11" s="10"/>
      <c r="C11" s="34" t="s">
        <v>36</v>
      </c>
      <c r="D11" s="11">
        <v>1526000</v>
      </c>
      <c r="E11" s="11"/>
      <c r="F11" s="12"/>
      <c r="G11" s="13"/>
      <c r="H11" s="11"/>
      <c r="I11" s="14"/>
      <c r="J11" s="12"/>
    </row>
    <row r="12" spans="1:10" ht="13.5">
      <c r="A12" s="9">
        <v>2</v>
      </c>
      <c r="B12" s="10" t="s">
        <v>24</v>
      </c>
      <c r="C12" s="11">
        <v>615237</v>
      </c>
      <c r="D12" s="11">
        <v>0</v>
      </c>
      <c r="E12" s="11">
        <v>0</v>
      </c>
      <c r="F12" s="12">
        <f>(E12*100)/C12</f>
        <v>0</v>
      </c>
      <c r="G12" s="35" t="s">
        <v>37</v>
      </c>
      <c r="H12" s="11">
        <v>0</v>
      </c>
      <c r="I12" s="14">
        <f>((H12*100)/G12)-100</f>
        <v>-100</v>
      </c>
      <c r="J12" s="12">
        <f>FLOOR(H12,0.00001)*E12</f>
        <v>0</v>
      </c>
    </row>
    <row r="13" spans="1:10" ht="13.5">
      <c r="A13" s="9">
        <v>3</v>
      </c>
      <c r="B13" s="10" t="s">
        <v>24</v>
      </c>
      <c r="C13" s="11">
        <v>1183149</v>
      </c>
      <c r="D13" s="11">
        <v>0</v>
      </c>
      <c r="E13" s="11">
        <v>0</v>
      </c>
      <c r="F13" s="12">
        <f>(E13*100)/C13</f>
        <v>0</v>
      </c>
      <c r="G13" s="35" t="s">
        <v>37</v>
      </c>
      <c r="H13" s="11">
        <v>0</v>
      </c>
      <c r="I13" s="14">
        <f>((H13*100)/G13)-100</f>
        <v>-100</v>
      </c>
      <c r="J13" s="12">
        <f>FLOOR(H13,0.00001)*E13</f>
        <v>0</v>
      </c>
    </row>
    <row r="14" spans="1:10" ht="13.5">
      <c r="A14" s="9">
        <v>4</v>
      </c>
      <c r="B14" s="10" t="s">
        <v>22</v>
      </c>
      <c r="C14" s="11">
        <v>242667</v>
      </c>
      <c r="D14" s="11">
        <v>0</v>
      </c>
      <c r="E14" s="11">
        <v>0</v>
      </c>
      <c r="F14" s="12">
        <f>(E14*100)/C14</f>
        <v>0</v>
      </c>
      <c r="G14" s="35" t="s">
        <v>37</v>
      </c>
      <c r="H14" s="11">
        <v>0</v>
      </c>
      <c r="I14" s="14">
        <f>((H14*100)/G14)-100</f>
        <v>-100</v>
      </c>
      <c r="J14" s="12">
        <f>FLOOR(H14,0.00001)*E14</f>
        <v>0</v>
      </c>
    </row>
    <row r="15" spans="1:10" ht="13.5">
      <c r="A15" s="15"/>
      <c r="B15" s="16" t="s">
        <v>20</v>
      </c>
      <c r="C15" s="17">
        <f>SUM(C9:C14)</f>
        <v>4041053</v>
      </c>
      <c r="D15" s="17"/>
      <c r="E15" s="17">
        <f>SUM(E9:E14)</f>
        <v>2000000</v>
      </c>
      <c r="F15" s="18">
        <f>(E15*100)/C15</f>
        <v>49.492050710545</v>
      </c>
      <c r="G15" s="19"/>
      <c r="H15" s="20">
        <f>(J15/E15)</f>
        <v>0.24100000000000002</v>
      </c>
      <c r="I15" s="18"/>
      <c r="J15" s="18">
        <f>SUM(J9:J14)</f>
        <v>482000.00000000006</v>
      </c>
    </row>
    <row r="16" spans="1:10" ht="13.5">
      <c r="A16" s="8"/>
      <c r="B16" s="21"/>
      <c r="C16" s="22"/>
      <c r="D16" s="22"/>
      <c r="E16" s="22"/>
      <c r="F16" s="23"/>
      <c r="G16" s="24"/>
      <c r="H16" s="25"/>
      <c r="I16" s="23"/>
      <c r="J16" s="23"/>
    </row>
    <row r="17" spans="1:10" ht="13.5">
      <c r="A17" s="36" t="s">
        <v>17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0" ht="13.5">
      <c r="A18" s="9">
        <v>5</v>
      </c>
      <c r="B18" s="10" t="s">
        <v>26</v>
      </c>
      <c r="C18" s="11">
        <v>3000000</v>
      </c>
      <c r="D18" s="11"/>
      <c r="E18" s="11">
        <v>2624000</v>
      </c>
      <c r="F18" s="12">
        <f>(E18*100)/C18</f>
        <v>87.46666666666667</v>
      </c>
      <c r="G18" s="35" t="s">
        <v>39</v>
      </c>
      <c r="H18" s="35" t="s">
        <v>39</v>
      </c>
      <c r="I18" s="14">
        <f aca="true" t="shared" si="0" ref="I18:I38">((H18*100)/G18)-100</f>
        <v>0</v>
      </c>
      <c r="J18" s="12">
        <f>FLOOR(H18,0.00001)*E18</f>
        <v>524800</v>
      </c>
    </row>
    <row r="19" spans="1:10" ht="13.5">
      <c r="A19" s="9"/>
      <c r="B19" s="10"/>
      <c r="C19" s="34" t="s">
        <v>40</v>
      </c>
      <c r="D19" s="11">
        <v>2624000</v>
      </c>
      <c r="E19" s="11"/>
      <c r="F19" s="12"/>
      <c r="G19" s="13"/>
      <c r="H19" s="11"/>
      <c r="I19" s="14"/>
      <c r="J19" s="12"/>
    </row>
    <row r="20" spans="1:10" ht="13.5">
      <c r="A20" s="9">
        <v>6</v>
      </c>
      <c r="B20" s="10" t="s">
        <v>23</v>
      </c>
      <c r="C20" s="11">
        <v>4000000</v>
      </c>
      <c r="D20" s="11"/>
      <c r="E20" s="11">
        <v>79000</v>
      </c>
      <c r="F20" s="12">
        <f aca="true" t="shared" si="1" ref="F20:F38">(E20*100)/C20</f>
        <v>1.975</v>
      </c>
      <c r="G20" s="35" t="s">
        <v>39</v>
      </c>
      <c r="H20" s="35" t="s">
        <v>39</v>
      </c>
      <c r="I20" s="14">
        <f t="shared" si="0"/>
        <v>0</v>
      </c>
      <c r="J20" s="12">
        <f aca="true" t="shared" si="2" ref="J20:J38">FLOOR(H20,0.00001)*E20</f>
        <v>15800</v>
      </c>
    </row>
    <row r="21" spans="1:10" ht="13.5">
      <c r="A21" s="9"/>
      <c r="B21" s="10"/>
      <c r="C21" s="34" t="s">
        <v>41</v>
      </c>
      <c r="D21" s="11">
        <v>79000</v>
      </c>
      <c r="E21" s="11"/>
      <c r="F21" s="12"/>
      <c r="G21" s="13"/>
      <c r="H21" s="11"/>
      <c r="I21" s="14"/>
      <c r="J21" s="12"/>
    </row>
    <row r="22" spans="1:10" ht="13.5">
      <c r="A22" s="9">
        <v>7</v>
      </c>
      <c r="B22" s="10" t="s">
        <v>27</v>
      </c>
      <c r="C22" s="11">
        <v>3000000</v>
      </c>
      <c r="D22" s="11">
        <v>0</v>
      </c>
      <c r="E22" s="11">
        <v>0</v>
      </c>
      <c r="F22" s="12">
        <f t="shared" si="1"/>
        <v>0</v>
      </c>
      <c r="G22" s="35" t="s">
        <v>39</v>
      </c>
      <c r="H22" s="11">
        <v>0</v>
      </c>
      <c r="I22" s="14">
        <f t="shared" si="0"/>
        <v>-100</v>
      </c>
      <c r="J22" s="12">
        <f t="shared" si="2"/>
        <v>0</v>
      </c>
    </row>
    <row r="23" spans="1:10" ht="13.5">
      <c r="A23" s="9">
        <v>8</v>
      </c>
      <c r="B23" s="10" t="s">
        <v>28</v>
      </c>
      <c r="C23" s="11">
        <v>3000000</v>
      </c>
      <c r="D23" s="11"/>
      <c r="E23" s="11">
        <v>2982500</v>
      </c>
      <c r="F23" s="12">
        <f t="shared" si="1"/>
        <v>99.41666666666667</v>
      </c>
      <c r="G23" s="35" t="s">
        <v>39</v>
      </c>
      <c r="H23" s="35" t="s">
        <v>44</v>
      </c>
      <c r="I23" s="14">
        <f t="shared" si="0"/>
        <v>1.9999999999999858</v>
      </c>
      <c r="J23" s="12">
        <f t="shared" si="2"/>
        <v>608430</v>
      </c>
    </row>
    <row r="24" spans="1:10" ht="13.5">
      <c r="A24" s="9"/>
      <c r="B24" s="10"/>
      <c r="C24" s="34" t="s">
        <v>42</v>
      </c>
      <c r="D24" s="11">
        <v>320000</v>
      </c>
      <c r="E24" s="11"/>
      <c r="F24" s="12"/>
      <c r="G24" s="13"/>
      <c r="H24" s="11"/>
      <c r="I24" s="14"/>
      <c r="J24" s="12"/>
    </row>
    <row r="25" spans="1:10" ht="13.5">
      <c r="A25" s="9"/>
      <c r="B25" s="10"/>
      <c r="C25" s="34" t="s">
        <v>41</v>
      </c>
      <c r="D25" s="11">
        <v>909500</v>
      </c>
      <c r="E25" s="11"/>
      <c r="F25" s="12"/>
      <c r="G25" s="13"/>
      <c r="H25" s="11"/>
      <c r="I25" s="14"/>
      <c r="J25" s="12"/>
    </row>
    <row r="26" spans="1:10" ht="13.5">
      <c r="A26" s="9"/>
      <c r="B26" s="10"/>
      <c r="C26" s="34" t="s">
        <v>43</v>
      </c>
      <c r="D26" s="11">
        <v>1200000</v>
      </c>
      <c r="E26" s="11"/>
      <c r="F26" s="12"/>
      <c r="G26" s="13"/>
      <c r="H26" s="11"/>
      <c r="I26" s="14"/>
      <c r="J26" s="12"/>
    </row>
    <row r="27" spans="1:10" ht="13.5">
      <c r="A27" s="9"/>
      <c r="B27" s="10"/>
      <c r="C27" s="34" t="s">
        <v>36</v>
      </c>
      <c r="D27" s="11">
        <v>553000</v>
      </c>
      <c r="E27" s="11"/>
      <c r="F27" s="12"/>
      <c r="G27" s="13"/>
      <c r="H27" s="11"/>
      <c r="I27" s="14"/>
      <c r="J27" s="12"/>
    </row>
    <row r="28" spans="1:10" ht="13.5">
      <c r="A28" s="9">
        <v>9</v>
      </c>
      <c r="B28" s="10" t="s">
        <v>29</v>
      </c>
      <c r="C28" s="11">
        <v>5000000</v>
      </c>
      <c r="D28" s="11">
        <v>0</v>
      </c>
      <c r="E28" s="11">
        <v>0</v>
      </c>
      <c r="F28" s="12">
        <f t="shared" si="1"/>
        <v>0</v>
      </c>
      <c r="G28" s="35" t="s">
        <v>39</v>
      </c>
      <c r="H28" s="11">
        <v>0</v>
      </c>
      <c r="I28" s="14">
        <f t="shared" si="0"/>
        <v>-100</v>
      </c>
      <c r="J28" s="12">
        <f t="shared" si="2"/>
        <v>0</v>
      </c>
    </row>
    <row r="29" spans="1:10" ht="13.5">
      <c r="A29" s="9">
        <v>10</v>
      </c>
      <c r="B29" s="10" t="s">
        <v>30</v>
      </c>
      <c r="C29" s="11">
        <v>3049320</v>
      </c>
      <c r="D29" s="11">
        <v>0</v>
      </c>
      <c r="E29" s="11">
        <v>0</v>
      </c>
      <c r="F29" s="12">
        <f t="shared" si="1"/>
        <v>0</v>
      </c>
      <c r="G29" s="35" t="s">
        <v>39</v>
      </c>
      <c r="H29" s="11">
        <v>0</v>
      </c>
      <c r="I29" s="14">
        <f t="shared" si="0"/>
        <v>-100</v>
      </c>
      <c r="J29" s="12">
        <f t="shared" si="2"/>
        <v>0</v>
      </c>
    </row>
    <row r="30" spans="1:10" ht="13.5">
      <c r="A30" s="9">
        <v>11</v>
      </c>
      <c r="B30" s="10" t="s">
        <v>30</v>
      </c>
      <c r="C30" s="11">
        <v>5000000</v>
      </c>
      <c r="D30" s="11"/>
      <c r="E30" s="11">
        <v>279000</v>
      </c>
      <c r="F30" s="12">
        <f t="shared" si="1"/>
        <v>5.58</v>
      </c>
      <c r="G30" s="35" t="s">
        <v>39</v>
      </c>
      <c r="H30" s="35" t="s">
        <v>39</v>
      </c>
      <c r="I30" s="14">
        <f t="shared" si="0"/>
        <v>0</v>
      </c>
      <c r="J30" s="12">
        <f t="shared" si="2"/>
        <v>55800</v>
      </c>
    </row>
    <row r="31" spans="1:10" ht="13.5">
      <c r="A31" s="9"/>
      <c r="B31" s="10"/>
      <c r="C31" s="34" t="s">
        <v>45</v>
      </c>
      <c r="D31" s="11">
        <v>200000</v>
      </c>
      <c r="E31" s="11"/>
      <c r="F31" s="12"/>
      <c r="G31" s="35"/>
      <c r="H31" s="11"/>
      <c r="I31" s="14"/>
      <c r="J31" s="12"/>
    </row>
    <row r="32" spans="1:10" ht="13.5">
      <c r="A32" s="9"/>
      <c r="B32" s="10"/>
      <c r="C32" s="34" t="s">
        <v>41</v>
      </c>
      <c r="D32" s="11">
        <v>79000</v>
      </c>
      <c r="E32" s="11"/>
      <c r="F32" s="12"/>
      <c r="G32" s="35"/>
      <c r="H32" s="11"/>
      <c r="I32" s="14"/>
      <c r="J32" s="12"/>
    </row>
    <row r="33" spans="1:10" ht="13.5">
      <c r="A33" s="9">
        <v>12</v>
      </c>
      <c r="B33" s="10" t="s">
        <v>30</v>
      </c>
      <c r="C33" s="11">
        <v>5000000</v>
      </c>
      <c r="D33" s="11"/>
      <c r="E33" s="11">
        <v>118500</v>
      </c>
      <c r="F33" s="12">
        <f t="shared" si="1"/>
        <v>2.37</v>
      </c>
      <c r="G33" s="35" t="s">
        <v>39</v>
      </c>
      <c r="H33" s="35" t="s">
        <v>39</v>
      </c>
      <c r="I33" s="14">
        <f t="shared" si="0"/>
        <v>0</v>
      </c>
      <c r="J33" s="12">
        <f t="shared" si="2"/>
        <v>23700</v>
      </c>
    </row>
    <row r="34" spans="1:10" ht="13.5">
      <c r="A34" s="9"/>
      <c r="B34" s="10"/>
      <c r="C34" s="34" t="s">
        <v>41</v>
      </c>
      <c r="D34" s="11">
        <v>118500</v>
      </c>
      <c r="E34" s="11"/>
      <c r="F34" s="12"/>
      <c r="G34" s="35"/>
      <c r="H34" s="11"/>
      <c r="I34" s="14"/>
      <c r="J34" s="12"/>
    </row>
    <row r="35" spans="1:10" ht="13.5">
      <c r="A35" s="9">
        <v>13</v>
      </c>
      <c r="B35" s="10" t="s">
        <v>30</v>
      </c>
      <c r="C35" s="11">
        <v>4000000</v>
      </c>
      <c r="D35" s="11"/>
      <c r="E35" s="11">
        <v>118500</v>
      </c>
      <c r="F35" s="12">
        <f t="shared" si="1"/>
        <v>2.9625</v>
      </c>
      <c r="G35" s="35" t="s">
        <v>39</v>
      </c>
      <c r="H35" s="35" t="s">
        <v>39</v>
      </c>
      <c r="I35" s="14">
        <f t="shared" si="0"/>
        <v>0</v>
      </c>
      <c r="J35" s="12">
        <f t="shared" si="2"/>
        <v>23700</v>
      </c>
    </row>
    <row r="36" spans="1:10" ht="13.5">
      <c r="A36" s="9"/>
      <c r="B36" s="10"/>
      <c r="C36" s="34" t="s">
        <v>41</v>
      </c>
      <c r="D36" s="11">
        <v>118500</v>
      </c>
      <c r="E36" s="11"/>
      <c r="F36" s="12"/>
      <c r="G36" s="35"/>
      <c r="H36" s="11"/>
      <c r="I36" s="14"/>
      <c r="J36" s="12"/>
    </row>
    <row r="37" spans="1:10" ht="13.5">
      <c r="A37" s="9">
        <v>14</v>
      </c>
      <c r="B37" s="10" t="s">
        <v>31</v>
      </c>
      <c r="C37" s="11">
        <v>2500000</v>
      </c>
      <c r="D37" s="11">
        <v>0</v>
      </c>
      <c r="E37" s="11">
        <v>0</v>
      </c>
      <c r="F37" s="12">
        <f t="shared" si="1"/>
        <v>0</v>
      </c>
      <c r="G37" s="35" t="s">
        <v>38</v>
      </c>
      <c r="H37" s="11">
        <v>0</v>
      </c>
      <c r="I37" s="14" t="e">
        <f t="shared" si="0"/>
        <v>#DIV/0!</v>
      </c>
      <c r="J37" s="12">
        <f t="shared" si="2"/>
        <v>0</v>
      </c>
    </row>
    <row r="38" spans="1:10" ht="13.5">
      <c r="A38" s="9">
        <v>15</v>
      </c>
      <c r="B38" s="10" t="s">
        <v>32</v>
      </c>
      <c r="C38" s="11">
        <v>2600000</v>
      </c>
      <c r="D38" s="11">
        <v>0</v>
      </c>
      <c r="E38" s="11">
        <v>0</v>
      </c>
      <c r="F38" s="12">
        <f t="shared" si="1"/>
        <v>0</v>
      </c>
      <c r="G38" s="35" t="s">
        <v>38</v>
      </c>
      <c r="H38" s="11">
        <v>0</v>
      </c>
      <c r="I38" s="14" t="e">
        <f t="shared" si="0"/>
        <v>#DIV/0!</v>
      </c>
      <c r="J38" s="12">
        <f t="shared" si="2"/>
        <v>0</v>
      </c>
    </row>
    <row r="39" spans="1:10" ht="13.5">
      <c r="A39" s="9"/>
      <c r="B39" s="10"/>
      <c r="C39" s="11"/>
      <c r="D39" s="11"/>
      <c r="E39" s="11"/>
      <c r="F39" s="12"/>
      <c r="G39" s="13"/>
      <c r="H39" s="11"/>
      <c r="I39" s="14"/>
      <c r="J39" s="12"/>
    </row>
    <row r="40" spans="1:10" ht="13.5">
      <c r="A40" s="15"/>
      <c r="B40" s="16" t="s">
        <v>18</v>
      </c>
      <c r="C40" s="17">
        <f>SUM(C18:C38)</f>
        <v>40149320</v>
      </c>
      <c r="D40" s="17"/>
      <c r="E40" s="17">
        <f>SUM(E18:E38)</f>
        <v>6201500</v>
      </c>
      <c r="F40" s="18">
        <f>(E40*100)/C40</f>
        <v>15.446089746974543</v>
      </c>
      <c r="G40" s="19"/>
      <c r="H40" s="20">
        <f>(J40/E40)</f>
        <v>0.20192372813029105</v>
      </c>
      <c r="I40" s="18"/>
      <c r="J40" s="18">
        <f>SUM(J18:J38)</f>
        <v>1252230</v>
      </c>
    </row>
    <row r="41" spans="1:10" ht="12.75">
      <c r="A41" s="26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3.5">
      <c r="A42" s="28"/>
      <c r="B42" s="29" t="s">
        <v>13</v>
      </c>
      <c r="C42" s="30">
        <f>SUM(C40,C15)</f>
        <v>44190373</v>
      </c>
      <c r="D42" s="30"/>
      <c r="E42" s="30">
        <f>SUM(E15,E40)</f>
        <v>8201500</v>
      </c>
      <c r="F42" s="31">
        <f>(E42*100)/C42</f>
        <v>18.559472218077907</v>
      </c>
      <c r="G42" s="32"/>
      <c r="H42" s="33">
        <f>(J42/E42)</f>
        <v>0.21145278302749498</v>
      </c>
      <c r="I42" s="31"/>
      <c r="J42" s="31">
        <f>SUM(J15,J40)</f>
        <v>1734230</v>
      </c>
    </row>
    <row r="43" spans="1:10" ht="12.75">
      <c r="A43" s="26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2.75">
      <c r="A44" s="26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2.75">
      <c r="A45" s="26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2.75">
      <c r="A46" s="26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2.75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2.75">
      <c r="A48" s="26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2.75">
      <c r="A49" s="26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2.75">
      <c r="A50" s="26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2.75">
      <c r="A51" s="26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.75">
      <c r="A52" s="26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75">
      <c r="A54" s="26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2.75">
      <c r="A55" s="26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2.75">
      <c r="A56" s="26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2.75">
      <c r="A57" s="26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.75">
      <c r="A58" s="26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75">
      <c r="A59" s="26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2.75">
      <c r="A61" s="26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2.75">
      <c r="A62" s="26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2.75">
      <c r="A63" s="26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2.75">
      <c r="A64" s="26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2.75">
      <c r="A65" s="26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2.75">
      <c r="A66" s="26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2.75">
      <c r="A67" s="26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2.75">
      <c r="A68" s="26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2.75">
      <c r="A69" s="26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2.75">
      <c r="A70" s="26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2.75">
      <c r="A71" s="26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2.75">
      <c r="A72" s="26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2.75">
      <c r="A73" s="26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2.75">
      <c r="A74" s="26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2.75">
      <c r="A75" s="26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2.75">
      <c r="A76" s="26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2.75">
      <c r="A77" s="26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2.75">
      <c r="A78" s="26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2.75">
      <c r="A79" s="26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2.75">
      <c r="A80" s="26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2.75">
      <c r="A81" s="26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2.75">
      <c r="A82" s="26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2.75">
      <c r="A83" s="26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2.75">
      <c r="A84" s="26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2.75">
      <c r="A85" s="26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2.75">
      <c r="A86" s="26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2.75">
      <c r="A87" s="26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2.75">
      <c r="A88" s="26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2.75">
      <c r="A89" s="26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2.75">
      <c r="A90" s="26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2.75">
      <c r="A91" s="26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12.75">
      <c r="A92" s="26"/>
      <c r="B92" s="27"/>
      <c r="C92" s="27"/>
      <c r="D92" s="27"/>
      <c r="E92" s="27"/>
      <c r="F92" s="27"/>
      <c r="G92" s="27"/>
      <c r="H92" s="27"/>
      <c r="I92" s="27"/>
      <c r="J92" s="27"/>
    </row>
    <row r="93" spans="1:10" ht="12.75">
      <c r="A93" s="26"/>
      <c r="B93" s="27"/>
      <c r="C93" s="27"/>
      <c r="D93" s="27"/>
      <c r="E93" s="27"/>
      <c r="F93" s="27"/>
      <c r="G93" s="27"/>
      <c r="H93" s="27"/>
      <c r="I93" s="27"/>
      <c r="J93" s="27"/>
    </row>
    <row r="94" spans="1:10" ht="12.75">
      <c r="A94" s="26"/>
      <c r="B94" s="27"/>
      <c r="C94" s="27"/>
      <c r="D94" s="27"/>
      <c r="E94" s="27"/>
      <c r="F94" s="27"/>
      <c r="G94" s="27"/>
      <c r="H94" s="27"/>
      <c r="I94" s="27"/>
      <c r="J94" s="27"/>
    </row>
    <row r="95" spans="1:10" ht="12.75">
      <c r="A95" s="26"/>
      <c r="B95" s="27"/>
      <c r="C95" s="27"/>
      <c r="D95" s="27"/>
      <c r="E95" s="27"/>
      <c r="F95" s="27"/>
      <c r="G95" s="27"/>
      <c r="H95" s="27"/>
      <c r="I95" s="27"/>
      <c r="J95" s="27"/>
    </row>
    <row r="96" spans="1:10" ht="12.75">
      <c r="A96" s="26"/>
      <c r="B96" s="27"/>
      <c r="C96" s="27"/>
      <c r="D96" s="27"/>
      <c r="E96" s="27"/>
      <c r="F96" s="27"/>
      <c r="G96" s="27"/>
      <c r="H96" s="27"/>
      <c r="I96" s="27"/>
      <c r="J96" s="27"/>
    </row>
    <row r="97" spans="1:10" ht="12.75">
      <c r="A97" s="26"/>
      <c r="B97" s="27"/>
      <c r="C97" s="27"/>
      <c r="D97" s="27"/>
      <c r="E97" s="27"/>
      <c r="F97" s="27"/>
      <c r="G97" s="27"/>
      <c r="H97" s="27"/>
      <c r="I97" s="27"/>
      <c r="J97" s="27"/>
    </row>
    <row r="98" spans="1:10" ht="12.75">
      <c r="A98" s="26"/>
      <c r="B98" s="27"/>
      <c r="C98" s="27"/>
      <c r="D98" s="27"/>
      <c r="E98" s="27"/>
      <c r="F98" s="27"/>
      <c r="G98" s="27"/>
      <c r="H98" s="27"/>
      <c r="I98" s="27"/>
      <c r="J98" s="27"/>
    </row>
    <row r="99" spans="1:10" ht="12.75">
      <c r="A99" s="26"/>
      <c r="B99" s="27"/>
      <c r="C99" s="27"/>
      <c r="D99" s="27"/>
      <c r="E99" s="27"/>
      <c r="F99" s="27"/>
      <c r="G99" s="27"/>
      <c r="H99" s="27"/>
      <c r="I99" s="27"/>
      <c r="J99" s="27"/>
    </row>
    <row r="100" spans="1:10" ht="12.75">
      <c r="A100" s="26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ht="12.75">
      <c r="A101" s="26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12.75">
      <c r="A102" s="26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ht="12.75">
      <c r="A103" s="26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ht="12.75">
      <c r="A104" s="26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ht="12.75">
      <c r="A105" s="26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ht="12.75">
      <c r="A106" s="26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ht="12.75">
      <c r="A107" s="26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ht="12.75">
      <c r="A108" s="26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12.75">
      <c r="A109" s="26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12.75">
      <c r="A110" s="26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2.75">
      <c r="A111" s="26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12.75">
      <c r="A112" s="26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12.75">
      <c r="A113" s="26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2.75">
      <c r="A114" s="26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2.75">
      <c r="A115" s="26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2.75">
      <c r="A116" s="26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2.75">
      <c r="A117" s="26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2.75">
      <c r="A118" s="26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2.75">
      <c r="A119" s="26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2.75">
      <c r="A120" s="26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2.75">
      <c r="A121" s="26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ht="12.75">
      <c r="A122" s="26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2.75">
      <c r="A123" s="26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2.75">
      <c r="A124" s="26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2.75">
      <c r="A125" s="26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12.75">
      <c r="A126" s="26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ht="12.75">
      <c r="A127" s="26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ht="12.75">
      <c r="A128" s="26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ht="12.75">
      <c r="A129" s="26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ht="12.75">
      <c r="A130" s="26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ht="12.75">
      <c r="A131" s="26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ht="12.75">
      <c r="A132" s="26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ht="12.75">
      <c r="A133" s="26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ht="12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ht="12.75">
      <c r="A135" s="26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ht="12.75">
      <c r="A136" s="26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ht="12.75">
      <c r="A137" s="26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ht="12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ht="12.75">
      <c r="A139" s="26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ht="12.75">
      <c r="A140" s="26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ht="12.75">
      <c r="A141" s="26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ht="12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ht="12.75">
      <c r="A143" s="26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ht="12.75">
      <c r="A144" s="26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ht="12.75">
      <c r="A145" s="26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ht="12.75">
      <c r="A146" s="26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ht="12.75">
      <c r="A147" s="26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ht="12.75">
      <c r="A148" s="26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ht="12.75">
      <c r="A149" s="26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ht="12.75">
      <c r="A150" s="26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ht="12.75">
      <c r="A151" s="26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ht="12.75">
      <c r="A152" s="26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ht="12.75">
      <c r="A153" s="26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ht="12.75">
      <c r="A154" s="26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ht="12.75">
      <c r="A155" s="26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ht="12.75">
      <c r="A156" s="26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ht="12.75">
      <c r="A157" s="26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ht="12.75">
      <c r="A158" s="26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ht="12.75">
      <c r="A159" s="26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ht="12.75">
      <c r="A160" s="26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ht="12.75">
      <c r="A161" s="26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ht="12.75">
      <c r="A162" s="26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ht="12.75">
      <c r="A163" s="26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ht="12.75">
      <c r="A164" s="26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ht="12.75">
      <c r="A165" s="26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ht="12.75">
      <c r="A166" s="26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ht="12.75">
      <c r="A167" s="26"/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ht="12.75">
      <c r="A168" s="26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ht="12.75">
      <c r="A169" s="26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ht="12.75">
      <c r="A170" s="26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ht="12.75">
      <c r="A171" s="26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ht="12.75">
      <c r="A172" s="26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ht="12.75">
      <c r="A173" s="26"/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ht="12.75">
      <c r="A174" s="26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ht="12.75">
      <c r="A175" s="26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ht="12.75">
      <c r="A176" s="26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ht="12.75">
      <c r="A177" s="26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ht="12.75">
      <c r="A178" s="26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ht="12.75">
      <c r="A179" s="26"/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ht="12.75">
      <c r="A180" s="26"/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ht="12.75">
      <c r="A181" s="26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ht="12.75">
      <c r="A182" s="26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ht="12.75">
      <c r="A183" s="26"/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1:10" ht="12.75">
      <c r="A184" s="26"/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ht="12.75">
      <c r="A185" s="26"/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ht="12.75">
      <c r="A186" s="26"/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1:10" ht="12.75">
      <c r="A187" s="26"/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ht="12.75">
      <c r="A188" s="26"/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ht="12.75">
      <c r="A189" s="26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ht="12.75">
      <c r="A190" s="26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ht="12.75">
      <c r="A191" s="26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ht="12.75">
      <c r="A192" s="26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ht="12.75">
      <c r="A193" s="26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ht="12.75">
      <c r="A194" s="26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ht="12.75">
      <c r="A195" s="26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ht="12.75">
      <c r="A196" s="26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ht="12.75">
      <c r="A197" s="26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ht="12.75">
      <c r="A198" s="26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ht="12.75">
      <c r="A199" s="26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ht="12.75">
      <c r="A200" s="26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ht="12.75">
      <c r="A201" s="26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ht="12.75">
      <c r="A202" s="26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ht="12.75">
      <c r="A203" s="26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ht="12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ht="12.75">
      <c r="A205" s="26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ht="12.75">
      <c r="A206" s="26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ht="12.75">
      <c r="A207" s="26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ht="12.75">
      <c r="A208" s="26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ht="12.75">
      <c r="A209" s="26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ht="12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ht="12.75">
      <c r="A211" s="26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ht="12.75">
      <c r="A212" s="26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ht="12.75">
      <c r="A213" s="26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ht="12.75">
      <c r="A214" s="26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ht="12.75">
      <c r="A215" s="26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ht="12.75">
      <c r="A216" s="26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ht="12.75">
      <c r="A217" s="26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ht="12.75">
      <c r="A218" s="26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ht="12.75">
      <c r="A219" s="26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ht="12.75">
      <c r="A220" s="26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ht="12.75">
      <c r="A221" s="26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ht="12.75">
      <c r="A222" s="26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ht="12.75">
      <c r="A223" s="26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ht="12.75">
      <c r="A224" s="26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ht="12.75">
      <c r="A225" s="26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ht="12.75">
      <c r="A226" s="26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ht="12.75">
      <c r="A227" s="26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ht="12.75">
      <c r="A228" s="26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ht="12.75">
      <c r="A229" s="26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ht="12.75">
      <c r="A230" s="26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ht="12.75">
      <c r="A231" s="26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ht="12.75">
      <c r="A232" s="26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ht="12.75">
      <c r="A233" s="26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ht="12.75">
      <c r="A234" s="26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ht="12.75">
      <c r="A235" s="26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ht="12.75">
      <c r="A236" s="26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ht="12.75">
      <c r="A237" s="26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ht="12.75">
      <c r="A238" s="26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ht="12.75">
      <c r="A239" s="26"/>
      <c r="B239" s="27"/>
      <c r="C239" s="27"/>
      <c r="D239" s="27"/>
      <c r="E239" s="27"/>
      <c r="F239" s="27"/>
      <c r="G239" s="27"/>
      <c r="H239" s="27"/>
      <c r="I239" s="27"/>
      <c r="J239" s="27"/>
    </row>
  </sheetData>
  <mergeCells count="2">
    <mergeCell ref="A8:J8"/>
    <mergeCell ref="A17:J17"/>
  </mergeCells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2007-04-10T14:06:50Z</cp:lastPrinted>
  <dcterms:created xsi:type="dcterms:W3CDTF">2000-02-06T15:20:34Z</dcterms:created>
  <dcterms:modified xsi:type="dcterms:W3CDTF">2007-04-12T17:43:45Z</dcterms:modified>
  <cp:category/>
  <cp:version/>
  <cp:contentType/>
  <cp:contentStatus/>
</cp:coreProperties>
</file>