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1 TRIGO VENDA 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<sst xmlns="http://schemas.openxmlformats.org/spreadsheetml/2006/main" count="57" uniqueCount="35">
  <si>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</si>
  <si>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</si>
  <si>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</si>
  <si>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</si>
  <si>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</si>
  <si>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</si>
  <si>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</si>
  <si>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</si>
  <si>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</si>
  <si>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</si>
  <si>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</si>
  <si>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</si>
  <si>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</si>
  <si>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</si>
  <si>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</si>
  <si>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</si>
  <si>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</si>
  <si>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</si>
  <si>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</si>
  <si>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</si>
  <si>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Santo Antonio do Sudoeste</t>
  </si>
  <si>
    <t xml:space="preserve">        AVISO DE VENDA DE TRIGO EM GRÃOS – Nº 171/11 - 25/05/2011</t>
  </si>
  <si>
    <t>RS</t>
  </si>
  <si>
    <t>Ajuricaba</t>
  </si>
  <si>
    <t>Chapada</t>
  </si>
  <si>
    <t>Ibiruba</t>
  </si>
  <si>
    <t>Palmeira das Missões</t>
  </si>
  <si>
    <t>Quinze de Novembro</t>
  </si>
  <si>
    <t>Sananduva</t>
  </si>
  <si>
    <t>Tucunduva</t>
  </si>
  <si>
    <t>XV de Novembro</t>
  </si>
  <si>
    <t>BBC</t>
  </si>
  <si>
    <t>RETIRADO</t>
  </si>
  <si>
    <t>BBM PR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</si>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</sst>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19">
      <selection activeCell="D54" sqref="D5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1574730</v>
      </c>
      <c r="D10" s="30">
        <f>SUM(D11:D11)</f>
        <v>700000</v>
      </c>
      <c r="E10" s="26">
        <f>(D10*100)/C10</f>
        <v>44.452064798409886</v>
      </c>
      <c r="F10" s="24">
        <v>0.468</v>
      </c>
      <c r="G10" s="24">
        <v>0.468</v>
      </c>
      <c r="H10" s="22">
        <f>(G10*100)/F10-100</f>
        <v>0</v>
      </c>
      <c r="I10" s="6">
        <f>FLOOR(G10,0.00001)*D10</f>
        <v>327600</v>
      </c>
    </row>
    <row r="11" spans="1:9" ht="13.5">
      <c r="A11" s="5"/>
      <c r="B11" s="19"/>
      <c r="C11" s="29" t="s">
        <v>31</v>
      </c>
      <c r="D11" s="27">
        <v>700000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1022100</v>
      </c>
      <c r="D13" s="30">
        <f>SUM(D14:D14)</f>
        <v>0</v>
      </c>
      <c r="E13" s="26">
        <f>(D13*100)/C13</f>
        <v>0</v>
      </c>
      <c r="F13" s="24">
        <v>0.51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32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117410</v>
      </c>
      <c r="D16" s="30">
        <f>SUM(D17:D17)</f>
        <v>0</v>
      </c>
      <c r="E16" s="26">
        <f>(D16*100)/C16</f>
        <v>0</v>
      </c>
      <c r="F16" s="24">
        <v>0.51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32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2714240</v>
      </c>
      <c r="D19" s="31">
        <f>SUM(D10,D13,D16)</f>
        <v>700000</v>
      </c>
      <c r="E19" s="20">
        <f>(D19*100)/C19</f>
        <v>25.789908040556472</v>
      </c>
      <c r="F19" s="16"/>
      <c r="G19" s="16"/>
      <c r="H19" s="11"/>
      <c r="I19" s="21">
        <f>SUM(I10:I18)</f>
        <v>327600</v>
      </c>
    </row>
    <row r="20" ht="12.75">
      <c r="C20" s="12"/>
    </row>
    <row r="21" spans="1:9" ht="13.5">
      <c r="A21" s="35" t="s">
        <v>22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23</v>
      </c>
      <c r="C23" s="27">
        <v>398880</v>
      </c>
      <c r="D23" s="30">
        <f>SUM(D24:D24)</f>
        <v>398880</v>
      </c>
      <c r="E23" s="26">
        <f>(D23*100)/C23</f>
        <v>100</v>
      </c>
      <c r="F23" s="24">
        <v>0.399</v>
      </c>
      <c r="G23" s="24">
        <v>0.444</v>
      </c>
      <c r="H23" s="22">
        <f>(G23*100)/F23-100</f>
        <v>11.278195488721792</v>
      </c>
      <c r="I23" s="6">
        <f>FLOOR(G23,0.00001)*D23</f>
        <v>177102.72000000003</v>
      </c>
    </row>
    <row r="24" spans="1:9" ht="13.5">
      <c r="A24" s="5"/>
      <c r="B24" s="19"/>
      <c r="C24" s="29" t="s">
        <v>34</v>
      </c>
      <c r="D24" s="27">
        <v>398880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5</v>
      </c>
      <c r="B26" s="19" t="s">
        <v>24</v>
      </c>
      <c r="C26" s="27">
        <v>2200000</v>
      </c>
      <c r="D26" s="30">
        <f>SUM(D27:D28)</f>
        <v>2200000</v>
      </c>
      <c r="E26" s="26">
        <f>(D26*100)/C26</f>
        <v>100</v>
      </c>
      <c r="F26" s="24">
        <v>0.399</v>
      </c>
      <c r="G26" s="24">
        <v>0.442</v>
      </c>
      <c r="H26" s="22">
        <f>(G26*100)/F26-100</f>
        <v>10.77694235588973</v>
      </c>
      <c r="I26" s="6">
        <f>FLOOR(G26,0.00001)*D26</f>
        <v>972400.0000000001</v>
      </c>
    </row>
    <row r="27" spans="1:9" ht="13.5">
      <c r="A27" s="5"/>
      <c r="B27" s="19"/>
      <c r="C27" s="29" t="s">
        <v>33</v>
      </c>
      <c r="D27" s="27">
        <v>600000</v>
      </c>
      <c r="E27" s="26"/>
      <c r="F27" s="24"/>
      <c r="G27" s="24"/>
      <c r="H27" s="22"/>
      <c r="I27" s="6"/>
    </row>
    <row r="28" spans="1:9" ht="13.5">
      <c r="A28" s="5"/>
      <c r="B28" s="19"/>
      <c r="C28" s="29" t="s">
        <v>34</v>
      </c>
      <c r="D28" s="27">
        <v>1600000</v>
      </c>
      <c r="E28" s="26"/>
      <c r="F28" s="24"/>
      <c r="G28" s="24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6</v>
      </c>
      <c r="B30" s="19" t="s">
        <v>25</v>
      </c>
      <c r="C30" s="27">
        <v>130845</v>
      </c>
      <c r="D30" s="30">
        <f>SUM(D31:D31)</f>
        <v>130845</v>
      </c>
      <c r="E30" s="26">
        <f>(D30*100)/C30</f>
        <v>100</v>
      </c>
      <c r="F30" s="24">
        <v>0.399</v>
      </c>
      <c r="G30" s="24">
        <v>0.424</v>
      </c>
      <c r="H30" s="22">
        <f>(G30*100)/F30-100</f>
        <v>6.265664160400988</v>
      </c>
      <c r="I30" s="6">
        <f>FLOOR(G30,0.00001)*D30</f>
        <v>55478.280000000006</v>
      </c>
    </row>
    <row r="31" spans="1:9" ht="13.5">
      <c r="A31" s="5"/>
      <c r="B31" s="19"/>
      <c r="C31" s="29" t="s">
        <v>34</v>
      </c>
      <c r="D31" s="27">
        <v>130845</v>
      </c>
      <c r="E31" s="23"/>
      <c r="F31" s="24"/>
      <c r="G31" s="25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5">
        <v>7</v>
      </c>
      <c r="B33" s="19" t="s">
        <v>25</v>
      </c>
      <c r="C33" s="27">
        <v>1357707</v>
      </c>
      <c r="D33" s="30">
        <f>SUM(D34:D34)</f>
        <v>1357707</v>
      </c>
      <c r="E33" s="26">
        <f>(D33*100)/C33</f>
        <v>100</v>
      </c>
      <c r="F33" s="24">
        <v>0.399</v>
      </c>
      <c r="G33" s="24">
        <v>0.431</v>
      </c>
      <c r="H33" s="22">
        <f>(G33*100)/F33-100</f>
        <v>8.020050125313276</v>
      </c>
      <c r="I33" s="6">
        <f>FLOOR(G33,0.00001)*D33</f>
        <v>585171.7170000001</v>
      </c>
    </row>
    <row r="34" spans="1:9" ht="13.5">
      <c r="A34" s="5"/>
      <c r="B34" s="19"/>
      <c r="C34" s="29" t="s">
        <v>34</v>
      </c>
      <c r="D34" s="27">
        <v>1357707</v>
      </c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8</v>
      </c>
      <c r="B36" s="19" t="s">
        <v>26</v>
      </c>
      <c r="C36" s="27">
        <v>530000</v>
      </c>
      <c r="D36" s="30">
        <f>SUM(D37:D37)</f>
        <v>530000</v>
      </c>
      <c r="E36" s="26">
        <f>(D36*100)/C36</f>
        <v>100</v>
      </c>
      <c r="F36" s="24">
        <v>0.441</v>
      </c>
      <c r="G36" s="24">
        <v>0.441</v>
      </c>
      <c r="H36" s="22">
        <f>(G36*100)/F36-100</f>
        <v>0</v>
      </c>
      <c r="I36" s="6">
        <f>FLOOR(G36,0.00001)*D36</f>
        <v>233730.00000000003</v>
      </c>
    </row>
    <row r="37" spans="1:9" ht="13.5">
      <c r="A37" s="5"/>
      <c r="B37" s="19"/>
      <c r="C37" s="29" t="s">
        <v>34</v>
      </c>
      <c r="D37" s="27">
        <v>530000</v>
      </c>
      <c r="E37" s="23"/>
      <c r="F37" s="24"/>
      <c r="G37" s="25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9</v>
      </c>
      <c r="B39" s="19" t="s">
        <v>26</v>
      </c>
      <c r="C39" s="27">
        <v>158000</v>
      </c>
      <c r="D39" s="30">
        <f>SUM(D40:D40)</f>
        <v>158000</v>
      </c>
      <c r="E39" s="26">
        <f>(D39*100)/C39</f>
        <v>100</v>
      </c>
      <c r="F39" s="24">
        <v>0.399</v>
      </c>
      <c r="G39" s="24">
        <v>0.424</v>
      </c>
      <c r="H39" s="22">
        <f>(G39*100)/F39-100</f>
        <v>6.265664160400988</v>
      </c>
      <c r="I39" s="6">
        <f>FLOOR(G39,0.00001)*D39</f>
        <v>66992</v>
      </c>
    </row>
    <row r="40" spans="1:9" ht="13.5">
      <c r="A40" s="5"/>
      <c r="B40" s="19"/>
      <c r="C40" s="29" t="s">
        <v>34</v>
      </c>
      <c r="D40" s="27">
        <v>158000</v>
      </c>
      <c r="E40" s="23"/>
      <c r="F40" s="24"/>
      <c r="G40" s="25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5">
        <v>10</v>
      </c>
      <c r="B42" s="19" t="s">
        <v>27</v>
      </c>
      <c r="C42" s="27">
        <v>2350000</v>
      </c>
      <c r="D42" s="30">
        <f>SUM(D43:D43)</f>
        <v>2350000</v>
      </c>
      <c r="E42" s="26">
        <f>(D42*100)/C42</f>
        <v>100</v>
      </c>
      <c r="F42" s="24">
        <v>0.399</v>
      </c>
      <c r="G42" s="24">
        <v>0.44</v>
      </c>
      <c r="H42" s="22">
        <f>(G42*100)/F42-100</f>
        <v>10.27568922305764</v>
      </c>
      <c r="I42" s="6">
        <f>FLOOR(G42,0.00001)*D42</f>
        <v>1034000.0000000001</v>
      </c>
    </row>
    <row r="43" spans="1:9" ht="13.5">
      <c r="A43" s="5"/>
      <c r="B43" s="19"/>
      <c r="C43" s="29" t="s">
        <v>34</v>
      </c>
      <c r="D43" s="27">
        <v>2350000</v>
      </c>
      <c r="E43" s="23"/>
      <c r="F43" s="24"/>
      <c r="G43" s="25"/>
      <c r="H43" s="22"/>
      <c r="I43" s="6"/>
    </row>
    <row r="44" spans="1:9" ht="13.5">
      <c r="A44" s="5"/>
      <c r="B44" s="19"/>
      <c r="C44" s="29"/>
      <c r="D44" s="27"/>
      <c r="E44" s="23"/>
      <c r="F44" s="24"/>
      <c r="G44" s="25"/>
      <c r="H44" s="22"/>
      <c r="I44" s="6"/>
    </row>
    <row r="45" spans="1:9" ht="13.5">
      <c r="A45" s="5">
        <v>11</v>
      </c>
      <c r="B45" s="19" t="s">
        <v>28</v>
      </c>
      <c r="C45" s="27">
        <v>1819827</v>
      </c>
      <c r="D45" s="30">
        <f>SUM(D46:D46)</f>
        <v>1819827</v>
      </c>
      <c r="E45" s="26">
        <f>(D45*100)/C45</f>
        <v>100</v>
      </c>
      <c r="F45" s="24">
        <v>0.399</v>
      </c>
      <c r="G45" s="24">
        <v>0.448</v>
      </c>
      <c r="H45" s="22">
        <f>(G45*100)/F45-100</f>
        <v>12.280701754385973</v>
      </c>
      <c r="I45" s="6">
        <f>FLOOR(G45,0.00001)*D45</f>
        <v>815282.496</v>
      </c>
    </row>
    <row r="46" spans="1:9" ht="13.5">
      <c r="A46" s="5"/>
      <c r="B46" s="19"/>
      <c r="C46" s="29" t="s">
        <v>34</v>
      </c>
      <c r="D46" s="27">
        <v>1819827</v>
      </c>
      <c r="E46" s="23"/>
      <c r="F46" s="24"/>
      <c r="G46" s="25"/>
      <c r="H46" s="22"/>
      <c r="I46" s="6"/>
    </row>
    <row r="47" spans="1:9" ht="13.5">
      <c r="A47" s="5"/>
      <c r="B47" s="19"/>
      <c r="C47" s="29"/>
      <c r="D47" s="27"/>
      <c r="E47" s="23"/>
      <c r="F47" s="24"/>
      <c r="G47" s="25"/>
      <c r="H47" s="22"/>
      <c r="I47" s="6"/>
    </row>
    <row r="48" spans="1:9" ht="13.5">
      <c r="A48" s="5">
        <v>12</v>
      </c>
      <c r="B48" s="19" t="s">
        <v>29</v>
      </c>
      <c r="C48" s="27">
        <v>3890662</v>
      </c>
      <c r="D48" s="30">
        <f>SUM(D49)</f>
        <v>3890662</v>
      </c>
      <c r="E48" s="26">
        <f>(D48*100)/C48</f>
        <v>100</v>
      </c>
      <c r="F48" s="24">
        <v>0.399</v>
      </c>
      <c r="G48" s="24">
        <v>0.43</v>
      </c>
      <c r="H48" s="22">
        <f>(G48*100)/F48-100</f>
        <v>7.7694235588972305</v>
      </c>
      <c r="I48" s="6">
        <f>FLOOR(G48,0.00001)*D48</f>
        <v>1672984.6600000001</v>
      </c>
    </row>
    <row r="49" spans="1:9" ht="13.5">
      <c r="A49" s="5"/>
      <c r="B49" s="19"/>
      <c r="C49" s="29" t="s">
        <v>34</v>
      </c>
      <c r="D49" s="27">
        <v>3890662</v>
      </c>
      <c r="E49" s="26"/>
      <c r="F49" s="24"/>
      <c r="G49" s="22"/>
      <c r="H49" s="22"/>
      <c r="I49" s="6"/>
    </row>
    <row r="50" spans="1:9" ht="13.5">
      <c r="A50" s="5"/>
      <c r="B50" s="19"/>
      <c r="C50" s="27"/>
      <c r="D50" s="30"/>
      <c r="E50" s="26"/>
      <c r="F50" s="24"/>
      <c r="G50" s="22"/>
      <c r="H50" s="22"/>
      <c r="I50" s="6"/>
    </row>
    <row r="51" spans="1:9" ht="13.5">
      <c r="A51" s="5">
        <v>13</v>
      </c>
      <c r="B51" s="19" t="s">
        <v>30</v>
      </c>
      <c r="C51" s="27">
        <v>2600000</v>
      </c>
      <c r="D51" s="30">
        <f>SUM(D52)</f>
        <v>2600000</v>
      </c>
      <c r="E51" s="26">
        <f>(D51*100)/C51</f>
        <v>100</v>
      </c>
      <c r="F51" s="24">
        <v>0.399</v>
      </c>
      <c r="G51" s="24">
        <v>0.443</v>
      </c>
      <c r="H51" s="22">
        <f>(G51*100)/F51-100</f>
        <v>11.027568922305747</v>
      </c>
      <c r="I51" s="6">
        <f>FLOOR(G51,0.00001)*D51</f>
        <v>1151800.0000000002</v>
      </c>
    </row>
    <row r="52" spans="1:9" ht="13.5">
      <c r="A52" s="5"/>
      <c r="B52" s="19"/>
      <c r="C52" s="29" t="s">
        <v>34</v>
      </c>
      <c r="D52" s="27">
        <v>2600000</v>
      </c>
      <c r="E52" s="26"/>
      <c r="F52" s="24"/>
      <c r="G52" s="22"/>
      <c r="H52" s="22"/>
      <c r="I52" s="6"/>
    </row>
    <row r="53" spans="1:9" ht="13.5">
      <c r="A53" s="5"/>
      <c r="B53" s="19"/>
      <c r="C53" s="27"/>
      <c r="D53" s="30"/>
      <c r="E53" s="26"/>
      <c r="F53" s="24"/>
      <c r="G53" s="22"/>
      <c r="H53" s="22"/>
      <c r="I53" s="6"/>
    </row>
    <row r="54" spans="1:9" ht="13.5">
      <c r="A54" s="5">
        <v>14</v>
      </c>
      <c r="B54" s="19" t="s">
        <v>30</v>
      </c>
      <c r="C54" s="27">
        <v>2590000</v>
      </c>
      <c r="D54" s="30">
        <f>SUM(D55)</f>
        <v>2590000</v>
      </c>
      <c r="E54" s="26">
        <f>(D54*100)/C54</f>
        <v>100</v>
      </c>
      <c r="F54" s="24">
        <v>0.399</v>
      </c>
      <c r="G54" s="24">
        <v>0.445</v>
      </c>
      <c r="H54" s="22">
        <f>(G54*100)/F54-100</f>
        <v>11.528822055137837</v>
      </c>
      <c r="I54" s="6">
        <f>FLOOR(G54,0.00001)*D54</f>
        <v>1152550.0000000002</v>
      </c>
    </row>
    <row r="55" spans="1:9" ht="13.5">
      <c r="A55" s="5"/>
      <c r="B55" s="19"/>
      <c r="C55" s="29" t="s">
        <v>34</v>
      </c>
      <c r="D55" s="27">
        <v>2590000</v>
      </c>
      <c r="E55" s="26"/>
      <c r="F55" s="24"/>
      <c r="G55" s="22"/>
      <c r="H55" s="22"/>
      <c r="I55" s="6"/>
    </row>
    <row r="56" spans="1:9" ht="13.5">
      <c r="A56" s="5"/>
      <c r="B56" s="19"/>
      <c r="C56" s="27"/>
      <c r="D56" s="30"/>
      <c r="E56" s="26"/>
      <c r="F56" s="24"/>
      <c r="G56" s="22"/>
      <c r="H56" s="22"/>
      <c r="I56" s="6"/>
    </row>
    <row r="57" spans="1:9" ht="13.5">
      <c r="A57" s="10"/>
      <c r="B57" s="13" t="s">
        <v>14</v>
      </c>
      <c r="C57" s="28">
        <f>SUM(C23:C56)</f>
        <v>18025921</v>
      </c>
      <c r="D57" s="31">
        <f>SUM(D23,D26,D30,D33,D36,D39,D42,D45,D48,D51,D54)</f>
        <v>18025921</v>
      </c>
      <c r="E57" s="20">
        <f>(D57*100)/C57</f>
        <v>100</v>
      </c>
      <c r="F57" s="16"/>
      <c r="G57" s="16"/>
      <c r="H57" s="11"/>
      <c r="I57" s="21">
        <f>SUM(I23:I56)</f>
        <v>7917491.873000001</v>
      </c>
    </row>
    <row r="58" ht="12.75">
      <c r="C58" s="12"/>
    </row>
    <row r="59" spans="1:9" ht="13.5">
      <c r="A59" s="14"/>
      <c r="B59" s="13" t="s">
        <v>12</v>
      </c>
      <c r="C59" s="28">
        <f>SUM(C19,C57)</f>
        <v>20740161</v>
      </c>
      <c r="D59" s="28">
        <f>SUM(D19,D57)</f>
        <v>18725921</v>
      </c>
      <c r="E59" s="20">
        <f>(D59*100)/C59</f>
        <v>90.2882142525316</v>
      </c>
      <c r="F59" s="15"/>
      <c r="G59" s="15"/>
      <c r="H59" s="15"/>
      <c r="I59" s="32">
        <f>SUM(I19,I57)</f>
        <v>8245091.873000001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2011-04-27T15:38:26Z</cp:lastPrinted>
  <dcterms:created xsi:type="dcterms:W3CDTF">2005-05-09T20:19:33Z</dcterms:created>
  <dcterms:modified xsi:type="dcterms:W3CDTF">2011-05-25T18:57:09Z</dcterms:modified>
  <cp:category/>
  <cp:version/>
  <cp:contentType/>
  <cp:contentStatus/>
</cp:coreProperties>
</file>