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27 TRIGO VENDA " sheetId="1" r:id="rId1"/>
  </sheets>
  <definedNames/>
  <calcPr fullCalcOnLoad="1"/>
</workbook>
</file>

<file path=xl/sharedStrings.xml><?xml version="1.0" encoding="utf-8"?>
<sst xmlns="http://schemas.openxmlformats.org/spreadsheetml/2006/main" count="97" uniqueCount="54">
  <si>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</si>
  <si>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</si>
  <si>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</si>
  <si>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</si>
  <si>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</si>
  <si>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</si>
  <si>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</si>
  <si>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</si>
  <si>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</si>
  <si>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</si>
  <si>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</si>
  <si>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</si>
  <si>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</si>
  <si>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</si>
  <si>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</si>
  <si>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</si>
  <si>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</si>
  <si>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</si>
  <si>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</si>
  <si>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</si>
  <si>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MS</t>
  </si>
  <si>
    <t>MG</t>
  </si>
  <si>
    <t>São Miguel do Iguaçu</t>
  </si>
  <si>
    <t>RETIRADO</t>
  </si>
  <si>
    <t>Uberaba</t>
  </si>
  <si>
    <t>Dourados</t>
  </si>
  <si>
    <t>Rio Brilhante</t>
  </si>
  <si>
    <t>São Gabriel do Oeste</t>
  </si>
  <si>
    <t>Sidrolandia</t>
  </si>
  <si>
    <t>RS</t>
  </si>
  <si>
    <t>Carazinho</t>
  </si>
  <si>
    <t>Colorado</t>
  </si>
  <si>
    <t>Inhacora</t>
  </si>
  <si>
    <t>Sarandi</t>
  </si>
  <si>
    <t>Tapera</t>
  </si>
  <si>
    <t>Victor Graeff</t>
  </si>
  <si>
    <t>SC</t>
  </si>
  <si>
    <t>Campos Novos</t>
  </si>
  <si>
    <t>SP</t>
  </si>
  <si>
    <t>Candido Mota</t>
  </si>
  <si>
    <t>Itabera</t>
  </si>
  <si>
    <t>Itarare</t>
  </si>
  <si>
    <t>Sumare</t>
  </si>
  <si>
    <t>BBM RS</t>
  </si>
  <si>
    <t xml:space="preserve">        AVISO DE VENDA DE TRIGO EM GRÃOS – Nº 127/11 - 27/04/2011</t>
  </si>
  <si>
    <t>Capitão Leonidas Marques</t>
  </si>
  <si>
    <t>Castro</t>
  </si>
  <si>
    <t>Catanduvas</t>
  </si>
  <si>
    <t>Pontão</t>
  </si>
  <si>
    <t>CANCELADO</t>
  </si>
  <si>
    <t>BBM MS</t>
  </si>
  <si>
    <t>BCMM</t>
  </si>
  <si>
    <t>BNM</t>
  </si>
  <si>
    <t>BBSB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</si>
</sst>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1"/>
  <sheetViews>
    <sheetView tabSelected="1" workbookViewId="0" topLeftCell="A1">
      <selection activeCell="G116" sqref="G116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8" t="s">
        <v>44</v>
      </c>
      <c r="B2" s="39"/>
      <c r="C2" s="39"/>
      <c r="D2" s="39"/>
      <c r="E2" s="39"/>
      <c r="F2" s="39"/>
      <c r="G2" s="39"/>
      <c r="H2" s="39"/>
      <c r="I2" s="39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21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24</v>
      </c>
      <c r="C10" s="29">
        <v>0</v>
      </c>
      <c r="D10" s="32">
        <f>SUM(D11:D11)</f>
        <v>0</v>
      </c>
      <c r="E10" s="24">
        <v>0</v>
      </c>
      <c r="F10" s="24">
        <v>0</v>
      </c>
      <c r="G10" s="24">
        <v>0</v>
      </c>
      <c r="H10" s="24">
        <v>0</v>
      </c>
      <c r="I10" s="7">
        <f>FLOOR(G10,0.00001)*D10</f>
        <v>0</v>
      </c>
    </row>
    <row r="11" spans="1:9" ht="13.5">
      <c r="A11" s="5"/>
      <c r="B11" s="21"/>
      <c r="C11" s="31" t="s">
        <v>49</v>
      </c>
      <c r="D11" s="32"/>
      <c r="E11" s="28"/>
      <c r="F11" s="26"/>
      <c r="G11" s="26"/>
      <c r="H11" s="24"/>
      <c r="I11" s="7"/>
    </row>
    <row r="12" spans="1:9" ht="13.5">
      <c r="A12" s="5"/>
      <c r="B12" s="21"/>
      <c r="C12" s="31"/>
      <c r="D12" s="32"/>
      <c r="E12" s="28"/>
      <c r="F12" s="26"/>
      <c r="G12" s="26"/>
      <c r="H12" s="24"/>
      <c r="I12" s="7"/>
    </row>
    <row r="13" spans="1:9" ht="13.5">
      <c r="A13" s="11"/>
      <c r="B13" s="14" t="s">
        <v>14</v>
      </c>
      <c r="C13" s="30">
        <f>SUM(C10:C12)</f>
        <v>0</v>
      </c>
      <c r="D13" s="33">
        <f>SUM(D10)</f>
        <v>0</v>
      </c>
      <c r="E13" s="22">
        <v>0</v>
      </c>
      <c r="F13" s="17"/>
      <c r="G13" s="17"/>
      <c r="H13" s="12"/>
      <c r="I13" s="23">
        <f>SUM(I10:I12)</f>
        <v>0</v>
      </c>
    </row>
    <row r="14" ht="12.75">
      <c r="C14" s="13"/>
    </row>
    <row r="15" spans="1:9" ht="13.5">
      <c r="A15" s="35" t="s">
        <v>20</v>
      </c>
      <c r="B15" s="36"/>
      <c r="C15" s="36"/>
      <c r="D15" s="36"/>
      <c r="E15" s="36"/>
      <c r="F15" s="36"/>
      <c r="G15" s="36"/>
      <c r="H15" s="36"/>
      <c r="I15" s="37"/>
    </row>
    <row r="16" spans="1:9" ht="13.5">
      <c r="A16" s="9"/>
      <c r="B16" s="9"/>
      <c r="C16" s="9"/>
      <c r="D16" s="9"/>
      <c r="E16" s="9"/>
      <c r="F16" s="9"/>
      <c r="G16" s="9"/>
      <c r="H16" s="9"/>
      <c r="I16" s="10"/>
    </row>
    <row r="17" spans="1:9" ht="13.5">
      <c r="A17" s="5">
        <v>2</v>
      </c>
      <c r="B17" s="21" t="s">
        <v>25</v>
      </c>
      <c r="C17" s="29">
        <v>6144586</v>
      </c>
      <c r="D17" s="32">
        <f>SUM(D18:D18)</f>
        <v>0</v>
      </c>
      <c r="E17" s="28">
        <f>(D17*100)/C17</f>
        <v>0</v>
      </c>
      <c r="F17" s="26">
        <v>0.565</v>
      </c>
      <c r="G17" s="24">
        <v>0</v>
      </c>
      <c r="H17" s="24">
        <v>0</v>
      </c>
      <c r="I17" s="7">
        <f>FLOOR(G17,0.00001)*D17</f>
        <v>0</v>
      </c>
    </row>
    <row r="18" spans="1:9" ht="13.5">
      <c r="A18" s="5"/>
      <c r="B18" s="21"/>
      <c r="C18" s="31" t="s">
        <v>23</v>
      </c>
      <c r="D18" s="29"/>
      <c r="E18" s="25"/>
      <c r="F18" s="26"/>
      <c r="G18" s="27"/>
      <c r="H18" s="24"/>
      <c r="I18" s="7"/>
    </row>
    <row r="19" spans="1:9" ht="13.5">
      <c r="A19" s="5"/>
      <c r="B19" s="21"/>
      <c r="C19" s="31"/>
      <c r="D19" s="29"/>
      <c r="E19" s="25"/>
      <c r="F19" s="26"/>
      <c r="G19" s="27"/>
      <c r="H19" s="24"/>
      <c r="I19" s="7"/>
    </row>
    <row r="20" spans="1:9" ht="13.5">
      <c r="A20" s="5">
        <v>3</v>
      </c>
      <c r="B20" s="21" t="s">
        <v>26</v>
      </c>
      <c r="C20" s="29">
        <v>2161036</v>
      </c>
      <c r="D20" s="32">
        <f>SUM(D21:D21)</f>
        <v>0</v>
      </c>
      <c r="E20" s="28">
        <f>(D20*100)/C20</f>
        <v>0</v>
      </c>
      <c r="F20" s="26">
        <v>0.565</v>
      </c>
      <c r="G20" s="24">
        <v>0</v>
      </c>
      <c r="H20" s="24">
        <v>0</v>
      </c>
      <c r="I20" s="7">
        <f>FLOOR(G20,0.00001)*D20</f>
        <v>0</v>
      </c>
    </row>
    <row r="21" spans="1:9" ht="13.5">
      <c r="A21" s="5"/>
      <c r="B21" s="21"/>
      <c r="C21" s="31" t="s">
        <v>23</v>
      </c>
      <c r="D21" s="29"/>
      <c r="E21" s="25"/>
      <c r="F21" s="26"/>
      <c r="G21" s="27"/>
      <c r="H21" s="24"/>
      <c r="I21" s="7"/>
    </row>
    <row r="22" spans="1:9" ht="13.5">
      <c r="A22" s="5"/>
      <c r="B22" s="21"/>
      <c r="C22" s="31"/>
      <c r="D22" s="29"/>
      <c r="E22" s="25"/>
      <c r="F22" s="26"/>
      <c r="G22" s="27"/>
      <c r="H22" s="24"/>
      <c r="I22" s="7"/>
    </row>
    <row r="23" spans="1:9" ht="13.5">
      <c r="A23" s="5">
        <v>4</v>
      </c>
      <c r="B23" s="21" t="s">
        <v>27</v>
      </c>
      <c r="C23" s="29">
        <v>414719</v>
      </c>
      <c r="D23" s="32">
        <f>SUM(D24:D24)</f>
        <v>0</v>
      </c>
      <c r="E23" s="28">
        <f>(D23*100)/C23</f>
        <v>0</v>
      </c>
      <c r="F23" s="26">
        <v>0.565</v>
      </c>
      <c r="G23" s="24">
        <v>0</v>
      </c>
      <c r="H23" s="24">
        <v>0</v>
      </c>
      <c r="I23" s="7">
        <f>FLOOR(G23,0.00001)*D23</f>
        <v>0</v>
      </c>
    </row>
    <row r="24" spans="1:9" ht="13.5">
      <c r="A24" s="5"/>
      <c r="B24" s="21"/>
      <c r="C24" s="31" t="s">
        <v>23</v>
      </c>
      <c r="D24" s="29"/>
      <c r="E24" s="25"/>
      <c r="F24" s="26"/>
      <c r="G24" s="27"/>
      <c r="H24" s="24"/>
      <c r="I24" s="7"/>
    </row>
    <row r="25" spans="1:9" ht="13.5">
      <c r="A25" s="5"/>
      <c r="B25" s="21"/>
      <c r="C25" s="31"/>
      <c r="D25" s="29"/>
      <c r="E25" s="25"/>
      <c r="F25" s="26"/>
      <c r="G25" s="27"/>
      <c r="H25" s="24"/>
      <c r="I25" s="7"/>
    </row>
    <row r="26" spans="1:9" ht="13.5">
      <c r="A26" s="5">
        <v>5</v>
      </c>
      <c r="B26" s="21" t="s">
        <v>28</v>
      </c>
      <c r="C26" s="29">
        <v>513000</v>
      </c>
      <c r="D26" s="32">
        <f>SUM(D27:D27)</f>
        <v>40000</v>
      </c>
      <c r="E26" s="28">
        <f>(D26*100)/C26</f>
        <v>7.797270955165692</v>
      </c>
      <c r="F26" s="26">
        <v>0.495</v>
      </c>
      <c r="G26" s="26">
        <v>0.495</v>
      </c>
      <c r="H26" s="24">
        <f>(G26*100)/F26-100</f>
        <v>0</v>
      </c>
      <c r="I26" s="7">
        <f>FLOOR(G26,0.00001)*D26</f>
        <v>19800.000000000004</v>
      </c>
    </row>
    <row r="27" spans="1:9" ht="13.5">
      <c r="A27" s="5"/>
      <c r="B27" s="21"/>
      <c r="C27" s="31" t="s">
        <v>50</v>
      </c>
      <c r="D27" s="29">
        <v>40000</v>
      </c>
      <c r="E27" s="25"/>
      <c r="F27" s="26"/>
      <c r="G27" s="27"/>
      <c r="H27" s="24"/>
      <c r="I27" s="7"/>
    </row>
    <row r="28" spans="1:9" ht="13.5">
      <c r="A28" s="5"/>
      <c r="B28" s="21"/>
      <c r="C28" s="31"/>
      <c r="D28" s="29"/>
      <c r="E28" s="25"/>
      <c r="F28" s="26"/>
      <c r="G28" s="27"/>
      <c r="H28" s="24"/>
      <c r="I28" s="7"/>
    </row>
    <row r="29" spans="1:9" ht="13.5">
      <c r="A29" s="5">
        <v>6</v>
      </c>
      <c r="B29" s="21" t="s">
        <v>28</v>
      </c>
      <c r="C29" s="29">
        <v>1260230</v>
      </c>
      <c r="D29" s="32">
        <f>SUM(D30:D30)</f>
        <v>0</v>
      </c>
      <c r="E29" s="28">
        <f>(D29*100)/C29</f>
        <v>0</v>
      </c>
      <c r="F29" s="26">
        <v>0.565</v>
      </c>
      <c r="G29" s="24">
        <v>0</v>
      </c>
      <c r="H29" s="24">
        <v>0</v>
      </c>
      <c r="I29" s="7">
        <f>FLOOR(G29,0.00001)*D29</f>
        <v>0</v>
      </c>
    </row>
    <row r="30" spans="1:9" ht="13.5">
      <c r="A30" s="5"/>
      <c r="B30" s="21"/>
      <c r="C30" s="31" t="s">
        <v>23</v>
      </c>
      <c r="D30" s="29"/>
      <c r="E30" s="25"/>
      <c r="F30" s="26"/>
      <c r="G30" s="27"/>
      <c r="H30" s="24"/>
      <c r="I30" s="7"/>
    </row>
    <row r="31" spans="1:9" ht="13.5">
      <c r="A31" s="5"/>
      <c r="B31" s="21"/>
      <c r="C31" s="31"/>
      <c r="D31" s="29"/>
      <c r="E31" s="25"/>
      <c r="F31" s="26"/>
      <c r="G31" s="27"/>
      <c r="H31" s="24"/>
      <c r="I31" s="7"/>
    </row>
    <row r="32" spans="1:9" ht="13.5">
      <c r="A32" s="11"/>
      <c r="B32" s="14" t="s">
        <v>14</v>
      </c>
      <c r="C32" s="30">
        <f>SUM(C17:C31)</f>
        <v>10493571</v>
      </c>
      <c r="D32" s="33">
        <f>SUM(D17,D20,D23,D26,D29)</f>
        <v>40000</v>
      </c>
      <c r="E32" s="22">
        <f>(D32*100)/C32</f>
        <v>0.3811857755572436</v>
      </c>
      <c r="F32" s="17"/>
      <c r="G32" s="17"/>
      <c r="H32" s="12"/>
      <c r="I32" s="23">
        <f>SUM(I17:I31)</f>
        <v>19800.000000000004</v>
      </c>
    </row>
    <row r="33" ht="12.75">
      <c r="C33" s="13"/>
    </row>
    <row r="34" spans="1:9" ht="13.5">
      <c r="A34" s="35" t="s">
        <v>19</v>
      </c>
      <c r="B34" s="36"/>
      <c r="C34" s="36"/>
      <c r="D34" s="36"/>
      <c r="E34" s="36"/>
      <c r="F34" s="36"/>
      <c r="G34" s="36"/>
      <c r="H34" s="36"/>
      <c r="I34" s="37"/>
    </row>
    <row r="35" spans="1:9" ht="13.5">
      <c r="A35" s="9"/>
      <c r="B35" s="9"/>
      <c r="C35" s="9"/>
      <c r="D35" s="9"/>
      <c r="E35" s="9"/>
      <c r="F35" s="9"/>
      <c r="G35" s="9"/>
      <c r="H35" s="9"/>
      <c r="I35" s="10"/>
    </row>
    <row r="36" spans="1:9" ht="13.5">
      <c r="A36" s="5">
        <v>7</v>
      </c>
      <c r="B36" s="21" t="s">
        <v>45</v>
      </c>
      <c r="C36" s="29">
        <v>7560000</v>
      </c>
      <c r="D36" s="32">
        <f>SUM(D37:D37)</f>
        <v>0</v>
      </c>
      <c r="E36" s="28">
        <f>(D36*100)/C36</f>
        <v>0</v>
      </c>
      <c r="F36" s="26">
        <v>0.51</v>
      </c>
      <c r="G36" s="24">
        <v>0</v>
      </c>
      <c r="H36" s="24">
        <v>0</v>
      </c>
      <c r="I36" s="7">
        <f>FLOOR(G36,0.00001)*D36</f>
        <v>0</v>
      </c>
    </row>
    <row r="37" spans="1:9" ht="13.5">
      <c r="A37" s="5"/>
      <c r="B37" s="21"/>
      <c r="C37" s="31" t="s">
        <v>23</v>
      </c>
      <c r="D37" s="29"/>
      <c r="E37" s="25"/>
      <c r="F37" s="26"/>
      <c r="G37" s="27"/>
      <c r="H37" s="24"/>
      <c r="I37" s="7"/>
    </row>
    <row r="38" spans="1:9" ht="13.5">
      <c r="A38" s="5"/>
      <c r="B38" s="21"/>
      <c r="C38" s="31"/>
      <c r="D38" s="29"/>
      <c r="E38" s="25"/>
      <c r="F38" s="26"/>
      <c r="G38" s="27"/>
      <c r="H38" s="24"/>
      <c r="I38" s="7"/>
    </row>
    <row r="39" spans="1:9" ht="13.5">
      <c r="A39" s="5">
        <v>8</v>
      </c>
      <c r="B39" s="21" t="s">
        <v>46</v>
      </c>
      <c r="C39" s="29">
        <v>5583261</v>
      </c>
      <c r="D39" s="32">
        <f>SUM(D40:D40)</f>
        <v>0</v>
      </c>
      <c r="E39" s="28">
        <f>(D39*100)/C39</f>
        <v>0</v>
      </c>
      <c r="F39" s="26">
        <v>0.468</v>
      </c>
      <c r="G39" s="24">
        <v>0</v>
      </c>
      <c r="H39" s="24">
        <v>0</v>
      </c>
      <c r="I39" s="7">
        <f>FLOOR(G39,0.00001)*D39</f>
        <v>0</v>
      </c>
    </row>
    <row r="40" spans="1:9" ht="13.5">
      <c r="A40" s="5"/>
      <c r="B40" s="21"/>
      <c r="C40" s="31" t="s">
        <v>23</v>
      </c>
      <c r="D40" s="29"/>
      <c r="E40" s="28"/>
      <c r="F40" s="26"/>
      <c r="G40" s="26"/>
      <c r="H40" s="24"/>
      <c r="I40" s="7"/>
    </row>
    <row r="41" spans="1:9" ht="13.5">
      <c r="A41" s="5"/>
      <c r="B41" s="21"/>
      <c r="C41" s="31"/>
      <c r="D41" s="29"/>
      <c r="E41" s="25"/>
      <c r="F41" s="26"/>
      <c r="G41" s="27"/>
      <c r="H41" s="24"/>
      <c r="I41" s="7"/>
    </row>
    <row r="42" spans="1:9" ht="13.5">
      <c r="A42" s="5">
        <v>9</v>
      </c>
      <c r="B42" s="21" t="s">
        <v>47</v>
      </c>
      <c r="C42" s="29">
        <v>2754825</v>
      </c>
      <c r="D42" s="32">
        <f>SUM(D43:D43)</f>
        <v>0</v>
      </c>
      <c r="E42" s="28">
        <f>(D42*100)/C42</f>
        <v>0</v>
      </c>
      <c r="F42" s="26">
        <v>0.51</v>
      </c>
      <c r="G42" s="24">
        <v>0</v>
      </c>
      <c r="H42" s="24">
        <v>0</v>
      </c>
      <c r="I42" s="7">
        <f>FLOOR(G42,0.00001)*D42</f>
        <v>0</v>
      </c>
    </row>
    <row r="43" spans="1:9" ht="13.5">
      <c r="A43" s="5"/>
      <c r="B43" s="21"/>
      <c r="C43" s="31" t="s">
        <v>23</v>
      </c>
      <c r="D43" s="29"/>
      <c r="E43" s="25"/>
      <c r="F43" s="26"/>
      <c r="G43" s="27"/>
      <c r="H43" s="24"/>
      <c r="I43" s="7"/>
    </row>
    <row r="44" spans="1:9" ht="13.5">
      <c r="A44" s="5"/>
      <c r="B44" s="21"/>
      <c r="C44" s="31"/>
      <c r="D44" s="29"/>
      <c r="E44" s="25"/>
      <c r="F44" s="26"/>
      <c r="G44" s="27"/>
      <c r="H44" s="24"/>
      <c r="I44" s="7"/>
    </row>
    <row r="45" spans="1:9" ht="13.5">
      <c r="A45" s="5">
        <v>10</v>
      </c>
      <c r="B45" s="21" t="s">
        <v>22</v>
      </c>
      <c r="C45" s="29">
        <v>2470000</v>
      </c>
      <c r="D45" s="32">
        <f>SUM(D46:D46)</f>
        <v>0</v>
      </c>
      <c r="E45" s="28">
        <f>(D45*100)/C45</f>
        <v>0</v>
      </c>
      <c r="F45" s="26">
        <v>0.51</v>
      </c>
      <c r="G45" s="24">
        <v>0</v>
      </c>
      <c r="H45" s="24">
        <v>0</v>
      </c>
      <c r="I45" s="7">
        <f>FLOOR(G45,0.00001)*D45</f>
        <v>0</v>
      </c>
    </row>
    <row r="46" spans="1:9" ht="13.5">
      <c r="A46" s="5"/>
      <c r="B46" s="21"/>
      <c r="C46" s="31" t="s">
        <v>23</v>
      </c>
      <c r="D46" s="29"/>
      <c r="E46" s="25"/>
      <c r="F46" s="26"/>
      <c r="G46" s="27"/>
      <c r="H46" s="24"/>
      <c r="I46" s="7"/>
    </row>
    <row r="47" spans="1:9" ht="13.5">
      <c r="A47" s="5"/>
      <c r="B47" s="21"/>
      <c r="C47" s="31"/>
      <c r="D47" s="29"/>
      <c r="E47" s="25"/>
      <c r="F47" s="26"/>
      <c r="G47" s="27"/>
      <c r="H47" s="24"/>
      <c r="I47" s="7"/>
    </row>
    <row r="48" spans="1:9" ht="13.5">
      <c r="A48" s="11"/>
      <c r="B48" s="14" t="s">
        <v>14</v>
      </c>
      <c r="C48" s="30">
        <f>SUM(C36:C47)</f>
        <v>18368086</v>
      </c>
      <c r="D48" s="33">
        <f>SUM(D36,D39,D42,D45)</f>
        <v>0</v>
      </c>
      <c r="E48" s="22">
        <f>(D48*100)/C48</f>
        <v>0</v>
      </c>
      <c r="F48" s="17"/>
      <c r="G48" s="17"/>
      <c r="H48" s="12"/>
      <c r="I48" s="23">
        <f>SUM(I36:I47)</f>
        <v>0</v>
      </c>
    </row>
    <row r="49" ht="12.75">
      <c r="C49" s="13"/>
    </row>
    <row r="50" spans="1:9" ht="13.5">
      <c r="A50" s="35" t="s">
        <v>29</v>
      </c>
      <c r="B50" s="36"/>
      <c r="C50" s="36"/>
      <c r="D50" s="36"/>
      <c r="E50" s="36"/>
      <c r="F50" s="36"/>
      <c r="G50" s="36"/>
      <c r="H50" s="36"/>
      <c r="I50" s="37"/>
    </row>
    <row r="51" spans="1:9" ht="13.5">
      <c r="A51" s="9"/>
      <c r="B51" s="9"/>
      <c r="C51" s="9"/>
      <c r="D51" s="9"/>
      <c r="E51" s="9"/>
      <c r="F51" s="9"/>
      <c r="G51" s="9"/>
      <c r="H51" s="9"/>
      <c r="I51" s="10"/>
    </row>
    <row r="52" spans="1:9" ht="13.5">
      <c r="A52" s="5">
        <v>11</v>
      </c>
      <c r="B52" s="21" t="s">
        <v>30</v>
      </c>
      <c r="C52" s="29">
        <v>1107000</v>
      </c>
      <c r="D52" s="32">
        <f>SUM(D53:D53)</f>
        <v>0</v>
      </c>
      <c r="E52" s="28">
        <f>(D52*100)/C52</f>
        <v>0</v>
      </c>
      <c r="F52" s="26">
        <v>0.48</v>
      </c>
      <c r="G52" s="24">
        <v>0</v>
      </c>
      <c r="H52" s="24">
        <v>0</v>
      </c>
      <c r="I52" s="7">
        <f>FLOOR(G52,0.00001)*D52</f>
        <v>0</v>
      </c>
    </row>
    <row r="53" spans="1:9" ht="13.5">
      <c r="A53" s="5"/>
      <c r="B53" s="21"/>
      <c r="C53" s="31" t="s">
        <v>23</v>
      </c>
      <c r="D53" s="29"/>
      <c r="E53" s="25"/>
      <c r="F53" s="26"/>
      <c r="G53" s="27"/>
      <c r="H53" s="24"/>
      <c r="I53" s="7"/>
    </row>
    <row r="54" spans="1:9" ht="13.5">
      <c r="A54" s="5"/>
      <c r="B54" s="21"/>
      <c r="C54" s="6"/>
      <c r="D54" s="18"/>
      <c r="E54" s="25"/>
      <c r="F54" s="26"/>
      <c r="G54" s="27"/>
      <c r="H54" s="24"/>
      <c r="I54" s="7"/>
    </row>
    <row r="55" spans="1:9" ht="13.5">
      <c r="A55" s="5">
        <v>12</v>
      </c>
      <c r="B55" s="21" t="s">
        <v>31</v>
      </c>
      <c r="C55" s="29">
        <v>214000</v>
      </c>
      <c r="D55" s="32">
        <f>SUM(D56:D56)</f>
        <v>214000</v>
      </c>
      <c r="E55" s="28">
        <f>(D55*100)/C55</f>
        <v>100</v>
      </c>
      <c r="F55" s="26">
        <v>0.441</v>
      </c>
      <c r="G55" s="26">
        <v>0.463</v>
      </c>
      <c r="H55" s="24">
        <f>(G55*100)/F55-100</f>
        <v>4.988662131519277</v>
      </c>
      <c r="I55" s="7">
        <f>FLOOR(G55,0.00001)*D55</f>
        <v>99082</v>
      </c>
    </row>
    <row r="56" spans="1:9" ht="13.5">
      <c r="A56" s="5"/>
      <c r="B56" s="21"/>
      <c r="C56" s="31" t="s">
        <v>43</v>
      </c>
      <c r="D56" s="29">
        <v>214000</v>
      </c>
      <c r="E56" s="25"/>
      <c r="F56" s="26"/>
      <c r="G56" s="27"/>
      <c r="H56" s="24"/>
      <c r="I56" s="7"/>
    </row>
    <row r="57" spans="1:9" ht="13.5">
      <c r="A57" s="5"/>
      <c r="B57" s="21"/>
      <c r="C57" s="31"/>
      <c r="D57" s="29"/>
      <c r="E57" s="25"/>
      <c r="F57" s="26"/>
      <c r="G57" s="27"/>
      <c r="H57" s="24"/>
      <c r="I57" s="7"/>
    </row>
    <row r="58" spans="1:9" ht="13.5">
      <c r="A58" s="5">
        <v>13</v>
      </c>
      <c r="B58" s="21" t="s">
        <v>31</v>
      </c>
      <c r="C58" s="29">
        <v>1107000</v>
      </c>
      <c r="D58" s="32">
        <f>SUM(D59)</f>
        <v>1107000</v>
      </c>
      <c r="E58" s="28">
        <f>(D58*100)/C58</f>
        <v>100</v>
      </c>
      <c r="F58" s="26">
        <v>0.48</v>
      </c>
      <c r="G58" s="26">
        <v>0.48</v>
      </c>
      <c r="H58" s="24">
        <f>(G58*100)/F58-100</f>
        <v>0</v>
      </c>
      <c r="I58" s="7">
        <f>FLOOR(G58,0.00001)*D58</f>
        <v>531360</v>
      </c>
    </row>
    <row r="59" spans="1:9" ht="13.5">
      <c r="A59" s="5"/>
      <c r="B59" s="21"/>
      <c r="C59" s="31" t="s">
        <v>43</v>
      </c>
      <c r="D59" s="29">
        <v>1107000</v>
      </c>
      <c r="E59" s="25"/>
      <c r="F59" s="26"/>
      <c r="G59" s="27"/>
      <c r="H59" s="24"/>
      <c r="I59" s="7"/>
    </row>
    <row r="60" spans="1:9" ht="13.5">
      <c r="A60" s="5"/>
      <c r="B60" s="21"/>
      <c r="C60" s="31"/>
      <c r="D60" s="29"/>
      <c r="E60" s="25"/>
      <c r="F60" s="26"/>
      <c r="G60" s="27"/>
      <c r="H60" s="24"/>
      <c r="I60" s="7"/>
    </row>
    <row r="61" spans="1:9" ht="13.5">
      <c r="A61" s="5">
        <v>14</v>
      </c>
      <c r="B61" s="21" t="s">
        <v>31</v>
      </c>
      <c r="C61" s="29">
        <v>4617000</v>
      </c>
      <c r="D61" s="32">
        <f>SUM(D62)</f>
        <v>0</v>
      </c>
      <c r="E61" s="28">
        <f>(D61*100)/C61</f>
        <v>0</v>
      </c>
      <c r="F61" s="26">
        <v>0.48</v>
      </c>
      <c r="G61" s="24">
        <v>0</v>
      </c>
      <c r="H61" s="24">
        <v>0</v>
      </c>
      <c r="I61" s="7">
        <f>FLOOR(G61,0.00001)*D61</f>
        <v>0</v>
      </c>
    </row>
    <row r="62" spans="1:9" ht="13.5">
      <c r="A62" s="5"/>
      <c r="B62" s="21"/>
      <c r="C62" s="31" t="s">
        <v>23</v>
      </c>
      <c r="D62" s="29"/>
      <c r="E62" s="25"/>
      <c r="F62" s="26"/>
      <c r="G62" s="27"/>
      <c r="H62" s="24"/>
      <c r="I62" s="7"/>
    </row>
    <row r="63" spans="1:9" ht="13.5">
      <c r="A63" s="5"/>
      <c r="B63" s="21"/>
      <c r="C63" s="31"/>
      <c r="D63" s="29"/>
      <c r="E63" s="25"/>
      <c r="F63" s="26"/>
      <c r="G63" s="27"/>
      <c r="H63" s="24"/>
      <c r="I63" s="7"/>
    </row>
    <row r="64" spans="1:9" ht="13.5">
      <c r="A64" s="5">
        <v>15</v>
      </c>
      <c r="B64" s="21" t="s">
        <v>32</v>
      </c>
      <c r="C64" s="29">
        <v>3246825</v>
      </c>
      <c r="D64" s="32">
        <f>SUM(D65)</f>
        <v>3246825</v>
      </c>
      <c r="E64" s="28">
        <f>(D64*100)/C64</f>
        <v>100</v>
      </c>
      <c r="F64" s="26">
        <v>0.371</v>
      </c>
      <c r="G64" s="26">
        <v>0.449</v>
      </c>
      <c r="H64" s="24">
        <f>(G64*100)/F64-100</f>
        <v>21.024258760107813</v>
      </c>
      <c r="I64" s="7">
        <f>FLOOR(G64,0.00001)*D64</f>
        <v>1457824.425</v>
      </c>
    </row>
    <row r="65" spans="1:9" ht="13.5">
      <c r="A65" s="5"/>
      <c r="B65" s="21"/>
      <c r="C65" s="31" t="s">
        <v>43</v>
      </c>
      <c r="D65" s="29">
        <v>3246825</v>
      </c>
      <c r="E65" s="25"/>
      <c r="F65" s="26"/>
      <c r="G65" s="27"/>
      <c r="H65" s="24"/>
      <c r="I65" s="7"/>
    </row>
    <row r="66" spans="1:9" ht="13.5">
      <c r="A66" s="5"/>
      <c r="B66" s="21"/>
      <c r="C66" s="31"/>
      <c r="D66" s="29"/>
      <c r="E66" s="25"/>
      <c r="F66" s="26"/>
      <c r="G66" s="27"/>
      <c r="H66" s="24"/>
      <c r="I66" s="7"/>
    </row>
    <row r="67" spans="1:9" ht="13.5">
      <c r="A67" s="5">
        <v>16</v>
      </c>
      <c r="B67" s="21" t="s">
        <v>48</v>
      </c>
      <c r="C67" s="29">
        <v>5994000</v>
      </c>
      <c r="D67" s="32">
        <f>SUM(D68:D69)</f>
        <v>5994000</v>
      </c>
      <c r="E67" s="28">
        <f>(D67*100)/C67</f>
        <v>100</v>
      </c>
      <c r="F67" s="26">
        <v>0.441</v>
      </c>
      <c r="G67" s="26">
        <v>0.448</v>
      </c>
      <c r="H67" s="24">
        <f>(G67*100)/F67-100</f>
        <v>1.5873015873015959</v>
      </c>
      <c r="I67" s="7">
        <f>FLOOR(G67,0.00001)*D67</f>
        <v>2685312</v>
      </c>
    </row>
    <row r="68" spans="1:9" ht="13.5">
      <c r="A68" s="5"/>
      <c r="B68" s="21"/>
      <c r="C68" s="31" t="s">
        <v>51</v>
      </c>
      <c r="D68" s="29">
        <v>500000</v>
      </c>
      <c r="E68" s="25"/>
      <c r="F68" s="26"/>
      <c r="G68" s="27"/>
      <c r="H68" s="24"/>
      <c r="I68" s="7"/>
    </row>
    <row r="69" spans="1:9" ht="13.5">
      <c r="A69" s="5"/>
      <c r="B69" s="21"/>
      <c r="C69" s="31" t="s">
        <v>43</v>
      </c>
      <c r="D69" s="29">
        <v>5494000</v>
      </c>
      <c r="E69" s="25"/>
      <c r="F69" s="26"/>
      <c r="G69" s="27"/>
      <c r="H69" s="24"/>
      <c r="I69" s="7"/>
    </row>
    <row r="70" spans="1:9" ht="13.5">
      <c r="A70" s="5"/>
      <c r="B70" s="21"/>
      <c r="C70" s="31"/>
      <c r="D70" s="29"/>
      <c r="E70" s="25"/>
      <c r="F70" s="26"/>
      <c r="G70" s="27"/>
      <c r="H70" s="24"/>
      <c r="I70" s="7"/>
    </row>
    <row r="71" spans="1:9" ht="13.5">
      <c r="A71" s="5">
        <v>17</v>
      </c>
      <c r="B71" s="21" t="s">
        <v>33</v>
      </c>
      <c r="C71" s="29">
        <v>1673000</v>
      </c>
      <c r="D71" s="32">
        <f>SUM(D72:D73)</f>
        <v>1673000</v>
      </c>
      <c r="E71" s="28">
        <f>(D71*100)/C71</f>
        <v>100</v>
      </c>
      <c r="F71" s="26">
        <v>0.371</v>
      </c>
      <c r="G71" s="26">
        <v>0.428</v>
      </c>
      <c r="H71" s="24">
        <f>(G71*100)/F71-100</f>
        <v>15.363881401617249</v>
      </c>
      <c r="I71" s="7">
        <f>FLOOR(G71,0.00001)*D71</f>
        <v>716044.0000000001</v>
      </c>
    </row>
    <row r="72" spans="1:9" ht="13.5">
      <c r="A72" s="5"/>
      <c r="B72" s="21"/>
      <c r="C72" s="31" t="s">
        <v>51</v>
      </c>
      <c r="D72" s="29">
        <v>400000</v>
      </c>
      <c r="E72" s="25"/>
      <c r="F72" s="26"/>
      <c r="G72" s="27"/>
      <c r="H72" s="24"/>
      <c r="I72" s="7"/>
    </row>
    <row r="73" spans="1:9" ht="13.5">
      <c r="A73" s="5"/>
      <c r="B73" s="21"/>
      <c r="C73" s="31" t="s">
        <v>43</v>
      </c>
      <c r="D73" s="29">
        <v>1273000</v>
      </c>
      <c r="E73" s="25"/>
      <c r="F73" s="26"/>
      <c r="G73" s="27"/>
      <c r="H73" s="24"/>
      <c r="I73" s="7"/>
    </row>
    <row r="74" spans="1:9" ht="13.5">
      <c r="A74" s="5"/>
      <c r="B74" s="21"/>
      <c r="C74" s="31"/>
      <c r="D74" s="29"/>
      <c r="E74" s="25"/>
      <c r="F74" s="26"/>
      <c r="G74" s="27"/>
      <c r="H74" s="24"/>
      <c r="I74" s="7"/>
    </row>
    <row r="75" spans="1:9" ht="13.5">
      <c r="A75" s="5">
        <v>18</v>
      </c>
      <c r="B75" s="21" t="s">
        <v>34</v>
      </c>
      <c r="C75" s="29">
        <v>999000</v>
      </c>
      <c r="D75" s="32">
        <f>SUM(D76)</f>
        <v>999000</v>
      </c>
      <c r="E75" s="28">
        <f>(D75*100)/C75</f>
        <v>100</v>
      </c>
      <c r="F75" s="26">
        <v>0.48</v>
      </c>
      <c r="G75" s="26">
        <v>0.48</v>
      </c>
      <c r="H75" s="24">
        <f>(G75*100)/F75-100</f>
        <v>0</v>
      </c>
      <c r="I75" s="7">
        <f>FLOOR(G75,0.00001)*D75</f>
        <v>479520.00000000006</v>
      </c>
    </row>
    <row r="76" spans="1:9" ht="13.5">
      <c r="A76" s="5"/>
      <c r="B76" s="21"/>
      <c r="C76" s="31" t="s">
        <v>43</v>
      </c>
      <c r="D76" s="29">
        <v>999000</v>
      </c>
      <c r="E76" s="25"/>
      <c r="F76" s="26"/>
      <c r="G76" s="27"/>
      <c r="H76" s="24"/>
      <c r="I76" s="7"/>
    </row>
    <row r="77" spans="1:9" ht="13.5">
      <c r="A77" s="5"/>
      <c r="B77" s="21"/>
      <c r="C77" s="31"/>
      <c r="D77" s="29"/>
      <c r="E77" s="25"/>
      <c r="F77" s="26"/>
      <c r="G77" s="27"/>
      <c r="H77" s="24"/>
      <c r="I77" s="7"/>
    </row>
    <row r="78" spans="1:9" ht="13.5">
      <c r="A78" s="5">
        <v>19</v>
      </c>
      <c r="B78" s="21" t="s">
        <v>35</v>
      </c>
      <c r="C78" s="29">
        <v>1701000</v>
      </c>
      <c r="D78" s="32">
        <f>SUM(D79:D80)</f>
        <v>1701000</v>
      </c>
      <c r="E78" s="28">
        <f>(D78*100)/C78</f>
        <v>100</v>
      </c>
      <c r="F78" s="26">
        <v>0.399</v>
      </c>
      <c r="G78" s="26">
        <v>0.4555</v>
      </c>
      <c r="H78" s="24">
        <f>(G78*100)/F78-100</f>
        <v>14.160401002506276</v>
      </c>
      <c r="I78" s="7">
        <f>FLOOR(G78,0.00001)*D78</f>
        <v>774805.5</v>
      </c>
    </row>
    <row r="79" spans="1:9" ht="13.5">
      <c r="A79" s="5"/>
      <c r="B79" s="21"/>
      <c r="C79" s="31" t="s">
        <v>51</v>
      </c>
      <c r="D79" s="29">
        <v>300000</v>
      </c>
      <c r="E79" s="25"/>
      <c r="F79" s="26"/>
      <c r="G79" s="27"/>
      <c r="H79" s="24"/>
      <c r="I79" s="7"/>
    </row>
    <row r="80" spans="1:9" ht="13.5">
      <c r="A80" s="5"/>
      <c r="B80" s="21"/>
      <c r="C80" s="31" t="s">
        <v>43</v>
      </c>
      <c r="D80" s="29">
        <v>1401000</v>
      </c>
      <c r="E80" s="25"/>
      <c r="F80" s="26"/>
      <c r="G80" s="27"/>
      <c r="H80" s="24"/>
      <c r="I80" s="7"/>
    </row>
    <row r="81" spans="1:9" ht="13.5">
      <c r="A81" s="5"/>
      <c r="B81" s="21"/>
      <c r="C81" s="31"/>
      <c r="D81" s="29"/>
      <c r="E81" s="25"/>
      <c r="F81" s="26"/>
      <c r="G81" s="27"/>
      <c r="H81" s="24"/>
      <c r="I81" s="7"/>
    </row>
    <row r="82" spans="1:9" ht="13.5">
      <c r="A82" s="5">
        <v>20</v>
      </c>
      <c r="B82" s="21" t="s">
        <v>35</v>
      </c>
      <c r="C82" s="29">
        <v>2214000</v>
      </c>
      <c r="D82" s="32">
        <f>SUM(D83:D83)</f>
        <v>2214000</v>
      </c>
      <c r="E82" s="28">
        <f>(D82*100)/C82</f>
        <v>100</v>
      </c>
      <c r="F82" s="26">
        <v>0.48</v>
      </c>
      <c r="G82" s="26">
        <v>0.48</v>
      </c>
      <c r="H82" s="24">
        <f>(G82*100)/F82-100</f>
        <v>0</v>
      </c>
      <c r="I82" s="7">
        <f>FLOOR(G82,0.00001)*D82</f>
        <v>1062720</v>
      </c>
    </row>
    <row r="83" spans="1:9" ht="13.5">
      <c r="A83" s="5"/>
      <c r="B83" s="21"/>
      <c r="C83" s="31" t="s">
        <v>43</v>
      </c>
      <c r="D83" s="29">
        <v>2214000</v>
      </c>
      <c r="E83" s="25"/>
      <c r="F83" s="26"/>
      <c r="G83" s="27"/>
      <c r="H83" s="24"/>
      <c r="I83" s="7"/>
    </row>
    <row r="84" spans="1:9" ht="13.5">
      <c r="A84" s="5"/>
      <c r="B84" s="21"/>
      <c r="C84" s="31"/>
      <c r="D84" s="29"/>
      <c r="E84" s="25"/>
      <c r="F84" s="26"/>
      <c r="G84" s="27"/>
      <c r="H84" s="24"/>
      <c r="I84" s="7"/>
    </row>
    <row r="85" spans="1:9" ht="13.5">
      <c r="A85" s="11"/>
      <c r="B85" s="14" t="s">
        <v>14</v>
      </c>
      <c r="C85" s="30">
        <f>SUM(C52:C84)</f>
        <v>22872825</v>
      </c>
      <c r="D85" s="33">
        <f>SUM(D52,D55,D58,D61,D64,D67,D71,D75,D78,D82)</f>
        <v>17148825</v>
      </c>
      <c r="E85" s="22">
        <f>(D85*100)/C85</f>
        <v>74.97466972269494</v>
      </c>
      <c r="F85" s="17"/>
      <c r="G85" s="17"/>
      <c r="H85" s="12"/>
      <c r="I85" s="23">
        <f>SUM(I52:I84)</f>
        <v>7806667.925</v>
      </c>
    </row>
    <row r="86" ht="12.75">
      <c r="C86" s="13"/>
    </row>
    <row r="87" spans="1:9" ht="13.5">
      <c r="A87" s="35" t="s">
        <v>36</v>
      </c>
      <c r="B87" s="36"/>
      <c r="C87" s="36"/>
      <c r="D87" s="36"/>
      <c r="E87" s="36"/>
      <c r="F87" s="36"/>
      <c r="G87" s="36"/>
      <c r="H87" s="36"/>
      <c r="I87" s="37"/>
    </row>
    <row r="88" spans="1:9" ht="13.5">
      <c r="A88" s="5"/>
      <c r="B88" s="21"/>
      <c r="C88" s="31"/>
      <c r="D88" s="29"/>
      <c r="E88" s="25"/>
      <c r="F88" s="26"/>
      <c r="G88" s="27"/>
      <c r="H88" s="24"/>
      <c r="I88" s="7"/>
    </row>
    <row r="89" spans="1:9" ht="13.5">
      <c r="A89" s="5">
        <v>21</v>
      </c>
      <c r="B89" s="21" t="s">
        <v>37</v>
      </c>
      <c r="C89" s="29">
        <v>849000</v>
      </c>
      <c r="D89" s="32">
        <f>SUM(D90:D90)</f>
        <v>849000</v>
      </c>
      <c r="E89" s="28">
        <f>(D89*100)/C89</f>
        <v>100</v>
      </c>
      <c r="F89" s="26">
        <v>0.48</v>
      </c>
      <c r="G89" s="26">
        <v>0.48</v>
      </c>
      <c r="H89" s="24">
        <f>(G89*100)/F89-100</f>
        <v>0</v>
      </c>
      <c r="I89" s="7">
        <f>FLOOR(G89,0.00001)*D89</f>
        <v>407520.00000000006</v>
      </c>
    </row>
    <row r="90" spans="1:9" ht="13.5">
      <c r="A90" s="5"/>
      <c r="B90" s="21"/>
      <c r="C90" s="31" t="s">
        <v>43</v>
      </c>
      <c r="D90" s="29">
        <v>849000</v>
      </c>
      <c r="E90" s="25"/>
      <c r="F90" s="26"/>
      <c r="G90" s="27"/>
      <c r="H90" s="24"/>
      <c r="I90" s="7"/>
    </row>
    <row r="91" spans="1:9" ht="13.5">
      <c r="A91" s="5"/>
      <c r="B91" s="21"/>
      <c r="C91" s="31"/>
      <c r="D91" s="29"/>
      <c r="E91" s="25"/>
      <c r="F91" s="26"/>
      <c r="G91" s="27"/>
      <c r="H91" s="24"/>
      <c r="I91" s="7"/>
    </row>
    <row r="92" spans="1:9" ht="13.5">
      <c r="A92" s="5">
        <v>22</v>
      </c>
      <c r="B92" s="21" t="s">
        <v>37</v>
      </c>
      <c r="C92" s="29">
        <v>2757000</v>
      </c>
      <c r="D92" s="32">
        <f>SUM(D93:D94)</f>
        <v>2757000</v>
      </c>
      <c r="E92" s="28">
        <f>(D92*100)/C92</f>
        <v>100</v>
      </c>
      <c r="F92" s="26">
        <v>0.48</v>
      </c>
      <c r="G92" s="26">
        <v>0.48</v>
      </c>
      <c r="H92" s="24">
        <f>(G92*100)/F92-100</f>
        <v>0</v>
      </c>
      <c r="I92" s="7">
        <f>FLOOR(G92,0.00001)*D92</f>
        <v>1323360</v>
      </c>
    </row>
    <row r="93" spans="1:9" ht="13.5">
      <c r="A93" s="5"/>
      <c r="B93" s="21"/>
      <c r="C93" s="31" t="s">
        <v>52</v>
      </c>
      <c r="D93" s="29">
        <v>300000</v>
      </c>
      <c r="E93" s="25"/>
      <c r="F93" s="26"/>
      <c r="G93" s="27"/>
      <c r="H93" s="24"/>
      <c r="I93" s="7"/>
    </row>
    <row r="94" spans="1:9" ht="13.5">
      <c r="A94" s="5"/>
      <c r="B94" s="21"/>
      <c r="C94" s="31" t="s">
        <v>51</v>
      </c>
      <c r="D94" s="29">
        <v>2457000</v>
      </c>
      <c r="E94" s="25"/>
      <c r="F94" s="26"/>
      <c r="G94" s="27"/>
      <c r="H94" s="24"/>
      <c r="I94" s="7"/>
    </row>
    <row r="95" spans="1:9" ht="13.5">
      <c r="A95" s="5"/>
      <c r="B95" s="21"/>
      <c r="C95" s="6"/>
      <c r="D95" s="18"/>
      <c r="E95" s="25"/>
      <c r="F95" s="26"/>
      <c r="G95" s="27"/>
      <c r="H95" s="24"/>
      <c r="I95" s="7"/>
    </row>
    <row r="96" spans="1:9" ht="13.5">
      <c r="A96" s="11"/>
      <c r="B96" s="14" t="s">
        <v>14</v>
      </c>
      <c r="C96" s="30">
        <f>SUM(C89:C92)</f>
        <v>3606000</v>
      </c>
      <c r="D96" s="33">
        <f>SUM(D89,D92)</f>
        <v>3606000</v>
      </c>
      <c r="E96" s="22">
        <f>(D96*100)/C96</f>
        <v>100</v>
      </c>
      <c r="F96" s="17"/>
      <c r="G96" s="17"/>
      <c r="H96" s="12"/>
      <c r="I96" s="23">
        <f>SUM(I89:I95)</f>
        <v>1730880</v>
      </c>
    </row>
    <row r="97" ht="12.75">
      <c r="C97" s="13"/>
    </row>
    <row r="98" spans="1:9" ht="13.5">
      <c r="A98" s="35" t="s">
        <v>38</v>
      </c>
      <c r="B98" s="36"/>
      <c r="C98" s="36"/>
      <c r="D98" s="36"/>
      <c r="E98" s="36"/>
      <c r="F98" s="36"/>
      <c r="G98" s="36"/>
      <c r="H98" s="36"/>
      <c r="I98" s="37"/>
    </row>
    <row r="99" spans="1:9" ht="13.5">
      <c r="A99" s="5"/>
      <c r="B99" s="21"/>
      <c r="C99" s="31"/>
      <c r="D99" s="29"/>
      <c r="E99" s="25"/>
      <c r="F99" s="26"/>
      <c r="G99" s="27"/>
      <c r="H99" s="24"/>
      <c r="I99" s="7"/>
    </row>
    <row r="100" spans="1:9" ht="13.5">
      <c r="A100" s="5">
        <v>23</v>
      </c>
      <c r="B100" s="21" t="s">
        <v>39</v>
      </c>
      <c r="C100" s="29">
        <v>2128000</v>
      </c>
      <c r="D100" s="32">
        <f>SUM(D101:D102)</f>
        <v>610000</v>
      </c>
      <c r="E100" s="28">
        <f>(D100*100)/C100</f>
        <v>28.665413533834588</v>
      </c>
      <c r="F100" s="26">
        <v>0.57</v>
      </c>
      <c r="G100" s="26">
        <v>0.57</v>
      </c>
      <c r="H100" s="24">
        <f>(G100*100)/F100-100</f>
        <v>0</v>
      </c>
      <c r="I100" s="7">
        <f>FLOOR(G100,0.00001)*D100</f>
        <v>347700.00000000006</v>
      </c>
    </row>
    <row r="101" spans="1:9" ht="13.5">
      <c r="A101" s="5"/>
      <c r="B101" s="21"/>
      <c r="C101" s="31" t="s">
        <v>51</v>
      </c>
      <c r="D101" s="29">
        <v>110000</v>
      </c>
      <c r="E101" s="25"/>
      <c r="F101" s="26"/>
      <c r="G101" s="27"/>
      <c r="H101" s="24"/>
      <c r="I101" s="7"/>
    </row>
    <row r="102" spans="1:9" ht="13.5">
      <c r="A102" s="5"/>
      <c r="B102" s="21"/>
      <c r="C102" s="31" t="s">
        <v>53</v>
      </c>
      <c r="D102" s="29">
        <v>500000</v>
      </c>
      <c r="E102" s="25"/>
      <c r="F102" s="26"/>
      <c r="G102" s="27"/>
      <c r="H102" s="24"/>
      <c r="I102" s="7"/>
    </row>
    <row r="103" spans="1:9" ht="13.5">
      <c r="A103" s="5"/>
      <c r="B103" s="21"/>
      <c r="C103" s="31"/>
      <c r="D103" s="29"/>
      <c r="E103" s="25"/>
      <c r="F103" s="26"/>
      <c r="G103" s="27"/>
      <c r="H103" s="24"/>
      <c r="I103" s="7"/>
    </row>
    <row r="104" spans="1:9" ht="13.5">
      <c r="A104" s="5">
        <v>24</v>
      </c>
      <c r="B104" s="21" t="s">
        <v>40</v>
      </c>
      <c r="C104" s="29">
        <v>9960000</v>
      </c>
      <c r="D104" s="32">
        <f>SUM(D105)</f>
        <v>110000</v>
      </c>
      <c r="E104" s="28">
        <f>(D104*100)/C104</f>
        <v>1.104417670682731</v>
      </c>
      <c r="F104" s="26">
        <v>0.57</v>
      </c>
      <c r="G104" s="26">
        <v>0.57</v>
      </c>
      <c r="H104" s="24">
        <f>(G104*100)/F104-100</f>
        <v>0</v>
      </c>
      <c r="I104" s="7">
        <f>FLOOR(G104,0.00001)*D104</f>
        <v>62700.00000000001</v>
      </c>
    </row>
    <row r="105" spans="1:9" ht="13.5">
      <c r="A105" s="5"/>
      <c r="B105" s="21"/>
      <c r="C105" s="31" t="s">
        <v>51</v>
      </c>
      <c r="D105" s="29">
        <v>110000</v>
      </c>
      <c r="E105" s="25"/>
      <c r="F105" s="26"/>
      <c r="G105" s="27"/>
      <c r="H105" s="24"/>
      <c r="I105" s="7"/>
    </row>
    <row r="106" spans="1:9" ht="13.5">
      <c r="A106" s="5"/>
      <c r="B106" s="21"/>
      <c r="C106" s="31"/>
      <c r="D106" s="29"/>
      <c r="E106" s="25"/>
      <c r="F106" s="26"/>
      <c r="G106" s="27"/>
      <c r="H106" s="24"/>
      <c r="I106" s="7"/>
    </row>
    <row r="107" spans="1:9" ht="13.5">
      <c r="A107" s="5">
        <v>25</v>
      </c>
      <c r="B107" s="21" t="s">
        <v>40</v>
      </c>
      <c r="C107" s="29">
        <v>1245000</v>
      </c>
      <c r="D107" s="32">
        <f>SUM(D108)</f>
        <v>0</v>
      </c>
      <c r="E107" s="28">
        <f>(D107*100)/C107</f>
        <v>0</v>
      </c>
      <c r="F107" s="26">
        <v>0.57</v>
      </c>
      <c r="G107" s="24">
        <v>0</v>
      </c>
      <c r="H107" s="24">
        <v>0</v>
      </c>
      <c r="I107" s="7">
        <f>FLOOR(G107,0.00001)*D107</f>
        <v>0</v>
      </c>
    </row>
    <row r="108" spans="1:9" ht="13.5">
      <c r="A108" s="5"/>
      <c r="B108" s="21"/>
      <c r="C108" s="31" t="s">
        <v>23</v>
      </c>
      <c r="D108" s="29"/>
      <c r="E108" s="25"/>
      <c r="F108" s="26"/>
      <c r="G108" s="27"/>
      <c r="H108" s="24"/>
      <c r="I108" s="7"/>
    </row>
    <row r="109" spans="1:9" ht="13.5">
      <c r="A109" s="5"/>
      <c r="B109" s="21"/>
      <c r="C109" s="31"/>
      <c r="D109" s="29"/>
      <c r="E109" s="25"/>
      <c r="F109" s="26"/>
      <c r="G109" s="27"/>
      <c r="H109" s="24"/>
      <c r="I109" s="7"/>
    </row>
    <row r="110" spans="1:9" ht="13.5">
      <c r="A110" s="5">
        <v>26</v>
      </c>
      <c r="B110" s="21" t="s">
        <v>40</v>
      </c>
      <c r="C110" s="29">
        <v>1644000</v>
      </c>
      <c r="D110" s="32">
        <f>SUM(D111)</f>
        <v>0</v>
      </c>
      <c r="E110" s="28">
        <f>(D110*100)/C110</f>
        <v>0</v>
      </c>
      <c r="F110" s="26">
        <v>0.57</v>
      </c>
      <c r="G110" s="24">
        <v>0</v>
      </c>
      <c r="H110" s="24">
        <v>0</v>
      </c>
      <c r="I110" s="7">
        <f>FLOOR(G110,0.00001)*D110</f>
        <v>0</v>
      </c>
    </row>
    <row r="111" spans="1:9" ht="13.5">
      <c r="A111" s="5"/>
      <c r="B111" s="21"/>
      <c r="C111" s="31" t="s">
        <v>23</v>
      </c>
      <c r="D111" s="29"/>
      <c r="E111" s="25"/>
      <c r="F111" s="26"/>
      <c r="G111" s="27"/>
      <c r="H111" s="24"/>
      <c r="I111" s="7"/>
    </row>
    <row r="112" spans="1:9" ht="13.5">
      <c r="A112" s="5"/>
      <c r="B112" s="21"/>
      <c r="C112" s="31"/>
      <c r="D112" s="29"/>
      <c r="E112" s="25"/>
      <c r="F112" s="26"/>
      <c r="G112" s="27"/>
      <c r="H112" s="24"/>
      <c r="I112" s="7"/>
    </row>
    <row r="113" spans="1:9" ht="13.5">
      <c r="A113" s="5">
        <v>27</v>
      </c>
      <c r="B113" s="21" t="s">
        <v>41</v>
      </c>
      <c r="C113" s="29">
        <v>1806000</v>
      </c>
      <c r="D113" s="32">
        <f>SUM(D114)</f>
        <v>0</v>
      </c>
      <c r="E113" s="28">
        <f>(D113*100)/C113</f>
        <v>0</v>
      </c>
      <c r="F113" s="26">
        <v>0.57</v>
      </c>
      <c r="G113" s="24">
        <v>0</v>
      </c>
      <c r="H113" s="24">
        <v>0</v>
      </c>
      <c r="I113" s="7">
        <f>FLOOR(G113,0.00001)*D113</f>
        <v>0</v>
      </c>
    </row>
    <row r="114" spans="1:9" ht="13.5">
      <c r="A114" s="5"/>
      <c r="B114" s="21"/>
      <c r="C114" s="31" t="s">
        <v>23</v>
      </c>
      <c r="D114" s="29"/>
      <c r="E114" s="25"/>
      <c r="F114" s="26"/>
      <c r="G114" s="27"/>
      <c r="H114" s="24"/>
      <c r="I114" s="7"/>
    </row>
    <row r="115" spans="1:9" ht="13.5">
      <c r="A115" s="5"/>
      <c r="B115" s="21"/>
      <c r="C115" s="31"/>
      <c r="D115" s="29"/>
      <c r="E115" s="25"/>
      <c r="F115" s="26"/>
      <c r="G115" s="27"/>
      <c r="H115" s="24"/>
      <c r="I115" s="7"/>
    </row>
    <row r="116" spans="1:9" ht="13.5">
      <c r="A116" s="5">
        <v>28</v>
      </c>
      <c r="B116" s="21" t="s">
        <v>42</v>
      </c>
      <c r="C116" s="29">
        <v>5743800</v>
      </c>
      <c r="D116" s="32">
        <f>SUM(D117)</f>
        <v>110000</v>
      </c>
      <c r="E116" s="28">
        <f>(D116*100)/C116</f>
        <v>1.9151084647794143</v>
      </c>
      <c r="F116" s="26">
        <v>0.57</v>
      </c>
      <c r="G116" s="26">
        <v>0.57</v>
      </c>
      <c r="H116" s="24">
        <f>(G116*100)/F116-100</f>
        <v>0</v>
      </c>
      <c r="I116" s="7">
        <f>FLOOR(G116,0.00001)*D116</f>
        <v>62700.00000000001</v>
      </c>
    </row>
    <row r="117" spans="1:9" ht="13.5">
      <c r="A117" s="5"/>
      <c r="B117" s="21"/>
      <c r="C117" s="31" t="s">
        <v>51</v>
      </c>
      <c r="D117" s="29">
        <v>110000</v>
      </c>
      <c r="E117" s="25"/>
      <c r="F117" s="26"/>
      <c r="G117" s="27"/>
      <c r="H117" s="24"/>
      <c r="I117" s="7"/>
    </row>
    <row r="118" spans="1:9" ht="13.5">
      <c r="A118" s="5"/>
      <c r="B118" s="21"/>
      <c r="C118" s="6"/>
      <c r="D118" s="18"/>
      <c r="E118" s="25"/>
      <c r="F118" s="26"/>
      <c r="G118" s="27"/>
      <c r="H118" s="24"/>
      <c r="I118" s="7"/>
    </row>
    <row r="119" spans="1:9" ht="13.5">
      <c r="A119" s="11"/>
      <c r="B119" s="14" t="s">
        <v>14</v>
      </c>
      <c r="C119" s="30">
        <f>SUM(C100:C116)</f>
        <v>22526800</v>
      </c>
      <c r="D119" s="33">
        <f>SUM(D100,D104,D107,D110,D113,D116)</f>
        <v>830000</v>
      </c>
      <c r="E119" s="22">
        <f>(D119*100)/C119</f>
        <v>3.6845002397144735</v>
      </c>
      <c r="F119" s="17"/>
      <c r="G119" s="17"/>
      <c r="H119" s="12"/>
      <c r="I119" s="23">
        <f>SUM(I100:I118)</f>
        <v>473100.00000000006</v>
      </c>
    </row>
    <row r="120" ht="12.75">
      <c r="C120" s="13"/>
    </row>
    <row r="121" spans="1:9" ht="13.5">
      <c r="A121" s="15"/>
      <c r="B121" s="14" t="s">
        <v>12</v>
      </c>
      <c r="C121" s="30">
        <f>SUM(C13,C32,C48,C85,C96,C119)</f>
        <v>77867282</v>
      </c>
      <c r="D121" s="30">
        <f>SUM(D13,D32,D48,D85,D96,D119)</f>
        <v>21624825</v>
      </c>
      <c r="E121" s="22">
        <f>(D121*100)/C121</f>
        <v>27.771387988089785</v>
      </c>
      <c r="F121" s="16"/>
      <c r="G121" s="16"/>
      <c r="H121" s="16"/>
      <c r="I121" s="34">
        <f>SUM(I13,I32,I48,I85,I96,I119)</f>
        <v>10030447.925</v>
      </c>
    </row>
  </sheetData>
  <sheetProtection/>
  <mergeCells count="7">
    <mergeCell ref="A98:I98"/>
    <mergeCell ref="A87:I87"/>
    <mergeCell ref="A2:I2"/>
    <mergeCell ref="A50:I50"/>
    <mergeCell ref="A15:I15"/>
    <mergeCell ref="A8:I8"/>
    <mergeCell ref="A34:I34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2011-04-27T15:33:37Z</cp:lastPrinted>
  <dcterms:created xsi:type="dcterms:W3CDTF">2005-05-09T20:19:33Z</dcterms:created>
  <dcterms:modified xsi:type="dcterms:W3CDTF">2011-04-27T15:33:44Z</dcterms:modified>
  <cp:category/>
  <cp:version/>
  <cp:contentType/>
  <cp:contentStatus/>
</cp:coreProperties>
</file>