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66 MILHO VENDA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<sst xmlns="http://schemas.openxmlformats.org/spreadsheetml/2006/main" count="79" uniqueCount="36">
  <si>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</si>
  <si>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</si>
  <si>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</si>
  <si>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</si>
  <si>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</si>
  <si>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</si>
  <si>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</si>
  <si>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</si>
  <si>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</si>
  <si>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</si>
  <si>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</si>
  <si>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</si>
  <si>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</si>
  <si>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</si>
  <si>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</si>
  <si>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</si>
  <si>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</si>
  <si>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</si>
  <si>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</si>
  <si>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</si>
  <si>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Nova Mutum</t>
  </si>
  <si>
    <t>Sorriso</t>
  </si>
  <si>
    <t>BNM</t>
  </si>
  <si>
    <t>Ipiranga do Norte</t>
  </si>
  <si>
    <t>Primavera do Leste</t>
  </si>
  <si>
    <t>Sapezal</t>
  </si>
  <si>
    <t>Sinop</t>
  </si>
  <si>
    <t xml:space="preserve">Tangará da Serra </t>
  </si>
  <si>
    <t xml:space="preserve">         AVISO DE VENDA DE MILHO EM GRÃOS – VEP Nº 666/07- 29/11/2007</t>
  </si>
  <si>
    <t>BMR</t>
  </si>
  <si>
    <t>BBSB</t>
  </si>
  <si>
    <t>BHCP</t>
  </si>
  <si>
    <t>BBM GO</t>
  </si>
  <si>
    <t>BBM UB</t>
  </si>
  <si>
    <t>BBM CE</t>
  </si>
  <si>
    <t>BCMCO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</si>
</sst>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7"/>
  <sheetViews>
    <sheetView tabSelected="1" workbookViewId="0" topLeftCell="A47">
      <selection activeCell="D73" sqref="D73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6150000</v>
      </c>
      <c r="D10" s="21">
        <f>SUM(D11:D17)</f>
        <v>6150000</v>
      </c>
      <c r="E10" s="28">
        <f>(D10*100)/C10</f>
        <v>100</v>
      </c>
      <c r="F10" s="30">
        <v>0.28</v>
      </c>
      <c r="G10" s="32">
        <v>0.358</v>
      </c>
      <c r="H10" s="27">
        <f>((G10*100)/F10)-100</f>
        <v>27.857142857142833</v>
      </c>
      <c r="I10" s="7">
        <f>FLOOR(G10,0.00001)*D10</f>
        <v>2201700.0000000005</v>
      </c>
    </row>
    <row r="11" spans="1:9" ht="13.5">
      <c r="A11" s="5"/>
      <c r="B11" s="24"/>
      <c r="C11" s="6" t="s">
        <v>22</v>
      </c>
      <c r="D11" s="21">
        <v>600000</v>
      </c>
      <c r="E11" s="28"/>
      <c r="F11" s="30"/>
      <c r="G11" s="32"/>
      <c r="H11" s="27"/>
      <c r="I11" s="7"/>
    </row>
    <row r="12" spans="1:9" ht="13.5">
      <c r="A12" s="5"/>
      <c r="B12" s="24"/>
      <c r="C12" s="6" t="s">
        <v>29</v>
      </c>
      <c r="D12" s="21">
        <v>800000</v>
      </c>
      <c r="E12" s="28"/>
      <c r="F12" s="30"/>
      <c r="G12" s="32"/>
      <c r="H12" s="27"/>
      <c r="I12" s="7"/>
    </row>
    <row r="13" spans="1:9" ht="13.5">
      <c r="A13" s="5"/>
      <c r="B13" s="24"/>
      <c r="C13" s="6" t="s">
        <v>30</v>
      </c>
      <c r="D13" s="21">
        <v>665000</v>
      </c>
      <c r="E13" s="28"/>
      <c r="F13" s="30"/>
      <c r="G13" s="32"/>
      <c r="H13" s="27"/>
      <c r="I13" s="7"/>
    </row>
    <row r="14" spans="1:9" ht="13.5">
      <c r="A14" s="5"/>
      <c r="B14" s="24"/>
      <c r="C14" s="6" t="s">
        <v>31</v>
      </c>
      <c r="D14" s="21">
        <v>2848000</v>
      </c>
      <c r="E14" s="28"/>
      <c r="F14" s="30"/>
      <c r="G14" s="32"/>
      <c r="H14" s="27"/>
      <c r="I14" s="7"/>
    </row>
    <row r="15" spans="1:9" ht="13.5">
      <c r="A15" s="5"/>
      <c r="B15" s="24"/>
      <c r="C15" s="6" t="s">
        <v>32</v>
      </c>
      <c r="D15" s="21">
        <v>400000</v>
      </c>
      <c r="E15" s="28"/>
      <c r="F15" s="30"/>
      <c r="G15" s="32"/>
      <c r="H15" s="27"/>
      <c r="I15" s="7"/>
    </row>
    <row r="16" spans="1:9" ht="13.5">
      <c r="A16" s="5"/>
      <c r="B16" s="24"/>
      <c r="C16" s="6" t="s">
        <v>33</v>
      </c>
      <c r="D16" s="21">
        <v>320000</v>
      </c>
      <c r="E16" s="28"/>
      <c r="F16" s="30"/>
      <c r="G16" s="32"/>
      <c r="H16" s="27"/>
      <c r="I16" s="7"/>
    </row>
    <row r="17" spans="1:9" ht="13.5">
      <c r="A17" s="5"/>
      <c r="B17" s="24"/>
      <c r="C17" s="6" t="s">
        <v>34</v>
      </c>
      <c r="D17" s="21">
        <v>517000</v>
      </c>
      <c r="E17" s="28"/>
      <c r="F17" s="30"/>
      <c r="G17" s="30"/>
      <c r="H17" s="27"/>
      <c r="I17" s="7"/>
    </row>
    <row r="18" spans="1:9" ht="13.5">
      <c r="A18" s="5"/>
      <c r="B18" s="24"/>
      <c r="C18" s="6"/>
      <c r="D18" s="6"/>
      <c r="E18" s="14"/>
      <c r="F18" s="30"/>
      <c r="G18" s="30"/>
      <c r="H18" s="7"/>
      <c r="I18" s="7"/>
    </row>
    <row r="19" spans="1:9" ht="13.5">
      <c r="A19" s="5">
        <v>2</v>
      </c>
      <c r="B19" s="24" t="s">
        <v>20</v>
      </c>
      <c r="C19" s="6">
        <v>5000000</v>
      </c>
      <c r="D19" s="21">
        <f>SUM(D20:D24)</f>
        <v>4970000</v>
      </c>
      <c r="E19" s="28">
        <f>(D19*100)/C19</f>
        <v>99.4</v>
      </c>
      <c r="F19" s="30">
        <v>0.28</v>
      </c>
      <c r="G19" s="30">
        <v>0.3765</v>
      </c>
      <c r="H19" s="27">
        <f>((G19*100)/F19)-100</f>
        <v>34.464285714285694</v>
      </c>
      <c r="I19" s="7">
        <f>FLOOR(G19,0.00001)*D19</f>
        <v>1871205.0000000002</v>
      </c>
    </row>
    <row r="20" spans="1:9" ht="13.5">
      <c r="A20" s="5"/>
      <c r="B20" s="24"/>
      <c r="C20" s="6" t="s">
        <v>22</v>
      </c>
      <c r="D20" s="21">
        <v>1720000</v>
      </c>
      <c r="E20" s="28"/>
      <c r="F20" s="30"/>
      <c r="G20" s="30"/>
      <c r="H20" s="27"/>
      <c r="I20" s="7"/>
    </row>
    <row r="21" spans="1:9" ht="13.5">
      <c r="A21" s="5"/>
      <c r="B21" s="24"/>
      <c r="C21" s="6" t="s">
        <v>31</v>
      </c>
      <c r="D21" s="21">
        <v>1760000</v>
      </c>
      <c r="E21" s="28"/>
      <c r="F21" s="30"/>
      <c r="G21" s="30"/>
      <c r="H21" s="27"/>
      <c r="I21" s="7"/>
    </row>
    <row r="22" spans="1:9" ht="13.5">
      <c r="A22" s="5"/>
      <c r="B22" s="24"/>
      <c r="C22" s="6" t="s">
        <v>30</v>
      </c>
      <c r="D22" s="21">
        <v>400000</v>
      </c>
      <c r="E22" s="28"/>
      <c r="F22" s="30"/>
      <c r="G22" s="30"/>
      <c r="H22" s="27"/>
      <c r="I22" s="7"/>
    </row>
    <row r="23" spans="1:9" ht="13.5">
      <c r="A23" s="5"/>
      <c r="B23" s="24"/>
      <c r="C23" s="6" t="s">
        <v>29</v>
      </c>
      <c r="D23" s="21">
        <v>300000</v>
      </c>
      <c r="E23" s="28"/>
      <c r="F23" s="30"/>
      <c r="G23" s="30"/>
      <c r="H23" s="27"/>
      <c r="I23" s="7"/>
    </row>
    <row r="24" spans="1:9" ht="13.5">
      <c r="A24" s="5"/>
      <c r="B24" s="24"/>
      <c r="C24" s="6" t="s">
        <v>33</v>
      </c>
      <c r="D24" s="21">
        <v>790000</v>
      </c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3</v>
      </c>
      <c r="B26" s="24" t="s">
        <v>24</v>
      </c>
      <c r="C26" s="6">
        <v>5500000</v>
      </c>
      <c r="D26" s="21">
        <f>SUM(D27:D30)</f>
        <v>5400000</v>
      </c>
      <c r="E26" s="28">
        <f>(D26*100)/C26</f>
        <v>98.18181818181819</v>
      </c>
      <c r="F26" s="30">
        <v>0.316</v>
      </c>
      <c r="G26" s="32">
        <v>0.4462</v>
      </c>
      <c r="H26" s="27">
        <f>((G26*100)/F26)-100</f>
        <v>41.20253164556962</v>
      </c>
      <c r="I26" s="7">
        <f>FLOOR(G26,0.00001)*D26</f>
        <v>2409480</v>
      </c>
    </row>
    <row r="27" spans="1:9" ht="13.5">
      <c r="A27" s="5"/>
      <c r="B27" s="24"/>
      <c r="C27" s="6" t="s">
        <v>22</v>
      </c>
      <c r="D27" s="21">
        <v>800000</v>
      </c>
      <c r="E27" s="28"/>
      <c r="F27" s="30"/>
      <c r="G27" s="32"/>
      <c r="H27" s="27"/>
      <c r="I27" s="7"/>
    </row>
    <row r="28" spans="1:9" ht="13.5">
      <c r="A28" s="5"/>
      <c r="B28" s="24"/>
      <c r="C28" s="6" t="s">
        <v>30</v>
      </c>
      <c r="D28" s="21">
        <v>400000</v>
      </c>
      <c r="E28" s="28"/>
      <c r="F28" s="30"/>
      <c r="G28" s="32"/>
      <c r="H28" s="27"/>
      <c r="I28" s="7"/>
    </row>
    <row r="29" spans="1:9" ht="13.5">
      <c r="A29" s="5"/>
      <c r="B29" s="24"/>
      <c r="C29" s="6" t="s">
        <v>33</v>
      </c>
      <c r="D29" s="21">
        <v>240000</v>
      </c>
      <c r="E29" s="28"/>
      <c r="F29" s="30"/>
      <c r="G29" s="32"/>
      <c r="H29" s="27"/>
      <c r="I29" s="7"/>
    </row>
    <row r="30" spans="1:9" ht="13.5">
      <c r="A30" s="5"/>
      <c r="B30" s="24"/>
      <c r="C30" s="6" t="s">
        <v>34</v>
      </c>
      <c r="D30" s="21">
        <v>3960000</v>
      </c>
      <c r="E30" s="29"/>
      <c r="F30" s="30"/>
      <c r="G30" s="32"/>
      <c r="H30" s="27"/>
      <c r="I30" s="7"/>
    </row>
    <row r="31" spans="1:9" ht="13.5">
      <c r="A31" s="5"/>
      <c r="B31" s="24"/>
      <c r="C31" s="6"/>
      <c r="D31" s="6"/>
      <c r="E31" s="14"/>
      <c r="F31" s="30"/>
      <c r="G31" s="30"/>
      <c r="H31" s="7"/>
      <c r="I31" s="7"/>
    </row>
    <row r="32" spans="1:9" ht="13.5">
      <c r="A32" s="5">
        <v>4</v>
      </c>
      <c r="B32" s="24" t="s">
        <v>25</v>
      </c>
      <c r="C32" s="6">
        <v>4493160</v>
      </c>
      <c r="D32" s="21">
        <f>SUM(D33:D38)</f>
        <v>4039000</v>
      </c>
      <c r="E32" s="28">
        <f>(D32*100)/C32</f>
        <v>89.89219168691967</v>
      </c>
      <c r="F32" s="30">
        <v>0.28</v>
      </c>
      <c r="G32" s="32">
        <v>0.365</v>
      </c>
      <c r="H32" s="27">
        <f>((G32*100)/F32)-100</f>
        <v>30.357142857142833</v>
      </c>
      <c r="I32" s="7">
        <f>FLOOR(G32,0.00001)*D32</f>
        <v>1474235.0000000002</v>
      </c>
    </row>
    <row r="33" spans="1:9" ht="13.5">
      <c r="A33" s="5"/>
      <c r="B33" s="24"/>
      <c r="C33" s="6" t="s">
        <v>29</v>
      </c>
      <c r="D33" s="21">
        <v>2000000</v>
      </c>
      <c r="E33" s="28"/>
      <c r="F33" s="30"/>
      <c r="G33" s="32"/>
      <c r="H33" s="27"/>
      <c r="I33" s="7"/>
    </row>
    <row r="34" spans="1:9" ht="13.5">
      <c r="A34" s="5"/>
      <c r="B34" s="24"/>
      <c r="C34" s="6" t="s">
        <v>31</v>
      </c>
      <c r="D34" s="21">
        <v>120000</v>
      </c>
      <c r="E34" s="28"/>
      <c r="F34" s="30"/>
      <c r="G34" s="32"/>
      <c r="H34" s="27"/>
      <c r="I34" s="7"/>
    </row>
    <row r="35" spans="1:9" ht="13.5">
      <c r="A35" s="5"/>
      <c r="B35" s="24"/>
      <c r="C35" s="6" t="s">
        <v>30</v>
      </c>
      <c r="D35" s="21">
        <v>1320000</v>
      </c>
      <c r="E35" s="28"/>
      <c r="F35" s="30"/>
      <c r="G35" s="32"/>
      <c r="H35" s="27"/>
      <c r="I35" s="7"/>
    </row>
    <row r="36" spans="1:9" ht="13.5">
      <c r="A36" s="5"/>
      <c r="B36" s="24"/>
      <c r="C36" s="6" t="s">
        <v>32</v>
      </c>
      <c r="D36" s="21">
        <v>120000</v>
      </c>
      <c r="E36" s="28"/>
      <c r="F36" s="30"/>
      <c r="G36" s="32"/>
      <c r="H36" s="27"/>
      <c r="I36" s="7"/>
    </row>
    <row r="37" spans="1:9" ht="13.5">
      <c r="A37" s="5"/>
      <c r="B37" s="24"/>
      <c r="C37" s="6" t="s">
        <v>33</v>
      </c>
      <c r="D37" s="21">
        <v>79000</v>
      </c>
      <c r="E37" s="28"/>
      <c r="F37" s="30"/>
      <c r="G37" s="32"/>
      <c r="H37" s="27"/>
      <c r="I37" s="7"/>
    </row>
    <row r="38" spans="1:9" ht="13.5">
      <c r="A38" s="5"/>
      <c r="B38" s="24"/>
      <c r="C38" s="6" t="s">
        <v>34</v>
      </c>
      <c r="D38" s="21">
        <v>400000</v>
      </c>
      <c r="E38" s="28"/>
      <c r="F38" s="30"/>
      <c r="G38" s="32"/>
      <c r="H38" s="27"/>
      <c r="I38" s="7"/>
    </row>
    <row r="39" spans="1:9" ht="13.5">
      <c r="A39" s="5"/>
      <c r="B39" s="24"/>
      <c r="C39" s="6"/>
      <c r="D39" s="6"/>
      <c r="E39" s="14"/>
      <c r="F39" s="30"/>
      <c r="G39" s="30"/>
      <c r="H39" s="7"/>
      <c r="I39" s="7"/>
    </row>
    <row r="40" spans="1:9" ht="13.5">
      <c r="A40" s="5">
        <v>5</v>
      </c>
      <c r="B40" s="24" t="s">
        <v>26</v>
      </c>
      <c r="C40" s="6">
        <v>5000000</v>
      </c>
      <c r="D40" s="21">
        <f>SUM(D41:D45)</f>
        <v>4814500</v>
      </c>
      <c r="E40" s="28">
        <f>(D40*100)/C40</f>
        <v>96.29</v>
      </c>
      <c r="F40" s="30">
        <v>0.28</v>
      </c>
      <c r="G40" s="30">
        <v>0.378</v>
      </c>
      <c r="H40" s="27">
        <f>((G40*100)/F40)-100</f>
        <v>34.99999999999997</v>
      </c>
      <c r="I40" s="7">
        <f>FLOOR(G40,0.00001)*D40</f>
        <v>1819881.0000000002</v>
      </c>
    </row>
    <row r="41" spans="1:9" ht="13.5">
      <c r="A41" s="5"/>
      <c r="B41" s="24"/>
      <c r="C41" s="6" t="s">
        <v>29</v>
      </c>
      <c r="D41" s="21">
        <v>800000</v>
      </c>
      <c r="E41" s="28"/>
      <c r="F41" s="30"/>
      <c r="G41" s="30"/>
      <c r="H41" s="27"/>
      <c r="I41" s="7"/>
    </row>
    <row r="42" spans="1:9" ht="13.5">
      <c r="A42" s="5"/>
      <c r="B42" s="24"/>
      <c r="C42" s="6" t="s">
        <v>35</v>
      </c>
      <c r="D42" s="21">
        <v>40000</v>
      </c>
      <c r="E42" s="28"/>
      <c r="F42" s="30"/>
      <c r="G42" s="30"/>
      <c r="H42" s="27"/>
      <c r="I42" s="7"/>
    </row>
    <row r="43" spans="1:9" ht="13.5">
      <c r="A43" s="5"/>
      <c r="B43" s="24"/>
      <c r="C43" s="6" t="s">
        <v>31</v>
      </c>
      <c r="D43" s="21">
        <v>400000</v>
      </c>
      <c r="E43" s="28"/>
      <c r="F43" s="30"/>
      <c r="G43" s="30"/>
      <c r="H43" s="27"/>
      <c r="I43" s="7"/>
    </row>
    <row r="44" spans="1:9" ht="13.5">
      <c r="A44" s="5"/>
      <c r="B44" s="24"/>
      <c r="C44" s="6" t="s">
        <v>33</v>
      </c>
      <c r="D44" s="21">
        <v>2014500</v>
      </c>
      <c r="E44" s="28"/>
      <c r="F44" s="30"/>
      <c r="G44" s="30"/>
      <c r="H44" s="27"/>
      <c r="I44" s="7"/>
    </row>
    <row r="45" spans="1:9" ht="13.5">
      <c r="A45" s="5"/>
      <c r="B45" s="24"/>
      <c r="C45" s="6" t="s">
        <v>34</v>
      </c>
      <c r="D45" s="21">
        <v>1560000</v>
      </c>
      <c r="E45" s="28"/>
      <c r="F45" s="30"/>
      <c r="G45" s="30"/>
      <c r="H45" s="27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6</v>
      </c>
      <c r="B47" s="24" t="s">
        <v>21</v>
      </c>
      <c r="C47" s="6">
        <v>5000000</v>
      </c>
      <c r="D47" s="21">
        <f>SUM(D48:D53)</f>
        <v>4994000</v>
      </c>
      <c r="E47" s="28">
        <f>(D47*100)/C47</f>
        <v>99.88</v>
      </c>
      <c r="F47" s="30">
        <v>0.28</v>
      </c>
      <c r="G47" s="32">
        <v>0.3852</v>
      </c>
      <c r="H47" s="27">
        <f>((G47*100)/F47)-100</f>
        <v>37.571428571428555</v>
      </c>
      <c r="I47" s="7">
        <f>FLOOR(G47,0.00001)*D47</f>
        <v>1923688.8000000003</v>
      </c>
    </row>
    <row r="48" spans="1:9" ht="13.5">
      <c r="A48" s="5"/>
      <c r="B48" s="24"/>
      <c r="C48" s="6" t="s">
        <v>22</v>
      </c>
      <c r="D48" s="21">
        <v>920000</v>
      </c>
      <c r="E48" s="28"/>
      <c r="F48" s="30"/>
      <c r="G48" s="32"/>
      <c r="H48" s="27"/>
      <c r="I48" s="7"/>
    </row>
    <row r="49" spans="1:9" ht="13.5">
      <c r="A49" s="5"/>
      <c r="B49" s="24"/>
      <c r="C49" s="6" t="s">
        <v>31</v>
      </c>
      <c r="D49" s="21">
        <v>1080000</v>
      </c>
      <c r="E49" s="28"/>
      <c r="F49" s="30"/>
      <c r="G49" s="32"/>
      <c r="H49" s="27"/>
      <c r="I49" s="7"/>
    </row>
    <row r="50" spans="1:9" ht="13.5">
      <c r="A50" s="5"/>
      <c r="B50" s="24"/>
      <c r="C50" s="6" t="s">
        <v>35</v>
      </c>
      <c r="D50" s="21">
        <v>800000</v>
      </c>
      <c r="E50" s="28"/>
      <c r="F50" s="30"/>
      <c r="G50" s="32"/>
      <c r="H50" s="27"/>
      <c r="I50" s="7"/>
    </row>
    <row r="51" spans="1:9" ht="13.5">
      <c r="A51" s="5"/>
      <c r="B51" s="24"/>
      <c r="C51" s="6" t="s">
        <v>29</v>
      </c>
      <c r="D51" s="21">
        <v>600000</v>
      </c>
      <c r="E51" s="28"/>
      <c r="F51" s="30"/>
      <c r="G51" s="32"/>
      <c r="H51" s="27"/>
      <c r="I51" s="7"/>
    </row>
    <row r="52" spans="1:9" ht="13.5">
      <c r="A52" s="5"/>
      <c r="B52" s="24"/>
      <c r="C52" s="6" t="s">
        <v>30</v>
      </c>
      <c r="D52" s="21">
        <v>1000000</v>
      </c>
      <c r="E52" s="28"/>
      <c r="F52" s="30"/>
      <c r="G52" s="32"/>
      <c r="H52" s="27"/>
      <c r="I52" s="7"/>
    </row>
    <row r="53" spans="1:9" ht="13.5">
      <c r="A53" s="5"/>
      <c r="B53" s="24"/>
      <c r="C53" s="6" t="s">
        <v>33</v>
      </c>
      <c r="D53" s="21">
        <v>594000</v>
      </c>
      <c r="E53" s="29"/>
      <c r="F53" s="30"/>
      <c r="G53" s="32"/>
      <c r="H53" s="27"/>
      <c r="I53" s="7"/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5">
        <v>7</v>
      </c>
      <c r="B55" s="24" t="s">
        <v>21</v>
      </c>
      <c r="C55" s="6">
        <v>5000000</v>
      </c>
      <c r="D55" s="21">
        <f>SUM(D56:D61)</f>
        <v>4967500</v>
      </c>
      <c r="E55" s="28">
        <f>(D55*100)/C55</f>
        <v>99.35</v>
      </c>
      <c r="F55" s="30">
        <v>0.28</v>
      </c>
      <c r="G55" s="32">
        <v>0.385</v>
      </c>
      <c r="H55" s="27">
        <f>((G55*100)/F55)-100</f>
        <v>37.5</v>
      </c>
      <c r="I55" s="7">
        <f>FLOOR(G55,0.00001)*D55</f>
        <v>1912487.5</v>
      </c>
    </row>
    <row r="56" spans="1:9" ht="13.5">
      <c r="A56" s="5"/>
      <c r="B56" s="24"/>
      <c r="C56" s="6" t="s">
        <v>22</v>
      </c>
      <c r="D56" s="21">
        <v>1200000</v>
      </c>
      <c r="E56" s="28"/>
      <c r="F56" s="30"/>
      <c r="G56" s="32"/>
      <c r="H56" s="27"/>
      <c r="I56" s="7"/>
    </row>
    <row r="57" spans="1:9" ht="13.5">
      <c r="A57" s="5"/>
      <c r="B57" s="24"/>
      <c r="C57" s="6" t="s">
        <v>29</v>
      </c>
      <c r="D57" s="21">
        <v>600000</v>
      </c>
      <c r="E57" s="28"/>
      <c r="F57" s="30"/>
      <c r="G57" s="32"/>
      <c r="H57" s="27"/>
      <c r="I57" s="7"/>
    </row>
    <row r="58" spans="1:9" ht="13.5">
      <c r="A58" s="5"/>
      <c r="B58" s="24"/>
      <c r="C58" s="6" t="s">
        <v>31</v>
      </c>
      <c r="D58" s="21">
        <v>280000</v>
      </c>
      <c r="E58" s="28"/>
      <c r="F58" s="30"/>
      <c r="G58" s="32"/>
      <c r="H58" s="27"/>
      <c r="I58" s="7"/>
    </row>
    <row r="59" spans="1:9" ht="13.5">
      <c r="A59" s="5"/>
      <c r="B59" s="24"/>
      <c r="C59" s="6" t="s">
        <v>30</v>
      </c>
      <c r="D59" s="21">
        <v>400000</v>
      </c>
      <c r="E59" s="28"/>
      <c r="F59" s="30"/>
      <c r="G59" s="32"/>
      <c r="H59" s="27"/>
      <c r="I59" s="7"/>
    </row>
    <row r="60" spans="1:9" ht="13.5">
      <c r="A60" s="5"/>
      <c r="B60" s="24"/>
      <c r="C60" s="6" t="s">
        <v>33</v>
      </c>
      <c r="D60" s="21">
        <v>987500</v>
      </c>
      <c r="E60" s="28"/>
      <c r="F60" s="30"/>
      <c r="G60" s="32"/>
      <c r="H60" s="27"/>
      <c r="I60" s="7"/>
    </row>
    <row r="61" spans="1:9" ht="13.5">
      <c r="A61" s="5"/>
      <c r="B61" s="24"/>
      <c r="C61" s="6" t="s">
        <v>34</v>
      </c>
      <c r="D61" s="21">
        <v>1500000</v>
      </c>
      <c r="E61" s="28"/>
      <c r="F61" s="30"/>
      <c r="G61" s="32"/>
      <c r="H61" s="27"/>
      <c r="I61" s="7"/>
    </row>
    <row r="62" spans="1:9" ht="13.5">
      <c r="A62" s="5"/>
      <c r="B62" s="24"/>
      <c r="C62" s="6"/>
      <c r="D62" s="6"/>
      <c r="E62" s="14"/>
      <c r="F62" s="30"/>
      <c r="G62" s="30"/>
      <c r="H62" s="7"/>
      <c r="I62" s="7"/>
    </row>
    <row r="63" spans="1:9" ht="13.5">
      <c r="A63" s="5">
        <v>8</v>
      </c>
      <c r="B63" s="24" t="s">
        <v>27</v>
      </c>
      <c r="C63" s="6">
        <v>3860335</v>
      </c>
      <c r="D63" s="21">
        <f>SUM(D64:D69)</f>
        <v>3860000</v>
      </c>
      <c r="E63" s="28">
        <f>(D63*100)/C63</f>
        <v>99.99132199666609</v>
      </c>
      <c r="F63" s="30">
        <v>0.28</v>
      </c>
      <c r="G63" s="32">
        <v>0.3851</v>
      </c>
      <c r="H63" s="27">
        <f>((G63*100)/F63)-100</f>
        <v>37.53571428571428</v>
      </c>
      <c r="I63" s="7">
        <f>FLOOR(G63,0.00001)*D63</f>
        <v>1486486.0000000002</v>
      </c>
    </row>
    <row r="64" spans="1:9" ht="13.5">
      <c r="A64" s="5"/>
      <c r="B64" s="24"/>
      <c r="C64" s="6" t="s">
        <v>22</v>
      </c>
      <c r="D64" s="21">
        <v>40000</v>
      </c>
      <c r="E64" s="28"/>
      <c r="F64" s="30"/>
      <c r="G64" s="32"/>
      <c r="H64" s="27"/>
      <c r="I64" s="7"/>
    </row>
    <row r="65" spans="1:9" ht="13.5">
      <c r="A65" s="5"/>
      <c r="B65" s="24"/>
      <c r="C65" s="6" t="s">
        <v>29</v>
      </c>
      <c r="D65" s="21">
        <v>1020000</v>
      </c>
      <c r="E65" s="28"/>
      <c r="F65" s="30"/>
      <c r="G65" s="32"/>
      <c r="H65" s="27"/>
      <c r="I65" s="7"/>
    </row>
    <row r="66" spans="1:9" ht="13.5">
      <c r="A66" s="5"/>
      <c r="B66" s="24"/>
      <c r="C66" s="6" t="s">
        <v>30</v>
      </c>
      <c r="D66" s="21">
        <v>600000</v>
      </c>
      <c r="E66" s="28"/>
      <c r="F66" s="30"/>
      <c r="G66" s="32"/>
      <c r="H66" s="27"/>
      <c r="I66" s="7"/>
    </row>
    <row r="67" spans="1:9" ht="13.5">
      <c r="A67" s="5"/>
      <c r="B67" s="24"/>
      <c r="C67" s="6" t="s">
        <v>31</v>
      </c>
      <c r="D67" s="21">
        <v>240000</v>
      </c>
      <c r="E67" s="28"/>
      <c r="F67" s="30"/>
      <c r="G67" s="32"/>
      <c r="H67" s="27"/>
      <c r="I67" s="7"/>
    </row>
    <row r="68" spans="1:9" ht="13.5">
      <c r="A68" s="5"/>
      <c r="B68" s="24"/>
      <c r="C68" s="6" t="s">
        <v>33</v>
      </c>
      <c r="D68" s="21">
        <v>120000</v>
      </c>
      <c r="E68" s="28"/>
      <c r="F68" s="30"/>
      <c r="G68" s="32"/>
      <c r="H68" s="27"/>
      <c r="I68" s="7"/>
    </row>
    <row r="69" spans="1:9" ht="13.5">
      <c r="A69" s="5"/>
      <c r="B69" s="24"/>
      <c r="C69" s="6" t="s">
        <v>34</v>
      </c>
      <c r="D69" s="21">
        <v>1840000</v>
      </c>
      <c r="E69" s="29"/>
      <c r="F69" s="30"/>
      <c r="G69" s="32"/>
      <c r="H69" s="27"/>
      <c r="I69" s="7"/>
    </row>
    <row r="70" spans="1:9" ht="13.5">
      <c r="A70" s="5"/>
      <c r="B70" s="24"/>
      <c r="C70" s="6"/>
      <c r="D70" s="6"/>
      <c r="E70" s="14"/>
      <c r="F70" s="30"/>
      <c r="G70" s="30"/>
      <c r="H70" s="7"/>
      <c r="I70" s="7"/>
    </row>
    <row r="71" spans="1:9" ht="13.5">
      <c r="A71" s="11"/>
      <c r="B71" s="16" t="s">
        <v>14</v>
      </c>
      <c r="C71" s="12">
        <f>SUM(C9:C70)</f>
        <v>40003495</v>
      </c>
      <c r="D71" s="19">
        <f>SUM(D10,D19,D26,D32,D40,D47,D55,D63)</f>
        <v>39195000</v>
      </c>
      <c r="E71" s="25">
        <f>(D71*100)/C71</f>
        <v>97.97893909019699</v>
      </c>
      <c r="F71" s="20"/>
      <c r="G71" s="20"/>
      <c r="H71" s="13"/>
      <c r="I71" s="26">
        <f>SUM(I9:I70)</f>
        <v>15099163.300000003</v>
      </c>
    </row>
    <row r="72" spans="1:9" ht="13.5">
      <c r="A72" s="5"/>
      <c r="B72" s="24"/>
      <c r="C72" s="6"/>
      <c r="D72" s="6"/>
      <c r="E72" s="14"/>
      <c r="F72" s="30"/>
      <c r="G72" s="30"/>
      <c r="H72" s="7"/>
      <c r="I72" s="7"/>
    </row>
    <row r="73" spans="1:9" ht="13.5">
      <c r="A73" s="17"/>
      <c r="B73" s="16" t="s">
        <v>12</v>
      </c>
      <c r="C73" s="19">
        <f>SUM(C71)</f>
        <v>40003495</v>
      </c>
      <c r="D73" s="19">
        <f>SUM(D71)</f>
        <v>39195000</v>
      </c>
      <c r="E73" s="25">
        <f>(D73*100)/C73</f>
        <v>97.97893909019699</v>
      </c>
      <c r="F73" s="33"/>
      <c r="G73" s="33"/>
      <c r="H73" s="18"/>
      <c r="I73" s="31">
        <f>SUM(I71)</f>
        <v>15099163.300000003</v>
      </c>
    </row>
    <row r="74" spans="3:7" ht="12.75">
      <c r="C74" s="15"/>
      <c r="F74" s="34"/>
      <c r="G74" s="34"/>
    </row>
    <row r="75" spans="3:7" ht="12.75">
      <c r="C75" s="15"/>
      <c r="F75" s="34"/>
      <c r="G75" s="34"/>
    </row>
    <row r="76" spans="2:7" ht="13.5">
      <c r="B76" s="5"/>
      <c r="C76" s="15"/>
      <c r="F76" s="34"/>
      <c r="G76" s="34"/>
    </row>
    <row r="77" spans="2:7" ht="13.5">
      <c r="B77" s="5"/>
      <c r="C77" s="15"/>
      <c r="F77" s="34"/>
      <c r="G77" s="34"/>
    </row>
    <row r="78" spans="2:7" ht="13.5">
      <c r="B78" s="5"/>
      <c r="C78" s="15"/>
      <c r="F78" s="34"/>
      <c r="G78" s="34"/>
    </row>
    <row r="79" spans="2:3" ht="13.5">
      <c r="B79" s="5"/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2007-11-09T11:47:57Z</cp:lastPrinted>
  <dcterms:created xsi:type="dcterms:W3CDTF">2005-05-09T20:19:33Z</dcterms:created>
  <dcterms:modified xsi:type="dcterms:W3CDTF">2007-11-29T14:52:56Z</dcterms:modified>
  <cp:category/>
  <cp:version/>
  <cp:contentType/>
  <cp:contentStatus/>
</cp:coreProperties>
</file>