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65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<sst xmlns="http://schemas.openxmlformats.org/spreadsheetml/2006/main" count="62" uniqueCount="36">
  <si>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</si>
  <si>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</si>
  <si>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</si>
  <si>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</si>
  <si>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</si>
  <si>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</si>
  <si>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</si>
  <si>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</si>
  <si>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</si>
  <si>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</si>
  <si>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</si>
  <si>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</si>
  <si>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</si>
  <si>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</si>
  <si>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</si>
  <si>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</si>
  <si>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</si>
  <si>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</si>
  <si>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</si>
  <si>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BBSB</t>
  </si>
  <si>
    <t>BBM PR</t>
  </si>
  <si>
    <t xml:space="preserve">         AVISO DE VENDA DE FEIJÃO ANÃO CORES/PRETO - Nº 665/07- 28/11/2007</t>
  </si>
  <si>
    <t>PR</t>
  </si>
  <si>
    <t>Capanema</t>
  </si>
  <si>
    <t>BBM GO</t>
  </si>
  <si>
    <t>Ponta Grossa</t>
  </si>
  <si>
    <t>BCMM</t>
  </si>
  <si>
    <t>Roncador</t>
  </si>
  <si>
    <t>RETIRADO</t>
  </si>
  <si>
    <t>Caibi</t>
  </si>
  <si>
    <t>BNM</t>
  </si>
  <si>
    <t>Campos Novos</t>
  </si>
  <si>
    <t>Lages</t>
  </si>
  <si>
    <t>Modelo</t>
  </si>
  <si>
    <t>BCMCO</t>
  </si>
  <si>
    <t>Nova Erechim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</si>
</sst>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8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6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8"/>
  <sheetViews>
    <sheetView tabSelected="1" workbookViewId="0" topLeftCell="A33">
      <selection activeCell="I64" sqref="I64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574218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65000</v>
      </c>
      <c r="D10" s="21">
        <f>SUM(D11:D12)</f>
        <v>65000</v>
      </c>
      <c r="E10" s="28">
        <f>(D10*100)/C10</f>
        <v>100</v>
      </c>
      <c r="F10" s="30">
        <v>0.9</v>
      </c>
      <c r="G10" s="31">
        <v>1.8</v>
      </c>
      <c r="H10" s="27">
        <f>((G10*100)/F10)-100</f>
        <v>100</v>
      </c>
      <c r="I10" s="7">
        <f>FLOOR(G10,0.00001)*D10</f>
        <v>117000</v>
      </c>
    </row>
    <row r="11" spans="1:9" ht="13.5">
      <c r="A11" s="5"/>
      <c r="B11" s="24"/>
      <c r="C11" s="6" t="s">
        <v>19</v>
      </c>
      <c r="D11" s="21">
        <v>40000</v>
      </c>
      <c r="E11" s="28"/>
      <c r="F11" s="30"/>
      <c r="G11" s="31"/>
      <c r="H11" s="27"/>
      <c r="I11" s="7"/>
    </row>
    <row r="12" spans="1:9" ht="13.5">
      <c r="A12" s="5"/>
      <c r="B12" s="24"/>
      <c r="C12" s="6" t="s">
        <v>20</v>
      </c>
      <c r="D12" s="21">
        <v>25000</v>
      </c>
      <c r="E12" s="28"/>
      <c r="F12" s="30"/>
      <c r="G12" s="30"/>
      <c r="H12" s="27"/>
      <c r="I12" s="7"/>
    </row>
    <row r="13" spans="1:9" ht="13.5">
      <c r="A13" s="5"/>
      <c r="B13" s="24"/>
      <c r="C13" s="6"/>
      <c r="D13" s="6"/>
      <c r="E13" s="14"/>
      <c r="F13" s="30"/>
      <c r="G13" s="30"/>
      <c r="H13" s="7"/>
      <c r="I13" s="7"/>
    </row>
    <row r="14" spans="1:9" ht="13.5">
      <c r="A14" s="5">
        <v>2</v>
      </c>
      <c r="B14" s="24" t="s">
        <v>23</v>
      </c>
      <c r="C14" s="6">
        <v>15000</v>
      </c>
      <c r="D14" s="21">
        <f>SUM(D15:D15)</f>
        <v>15000</v>
      </c>
      <c r="E14" s="28">
        <f>(D14*100)/C14</f>
        <v>100</v>
      </c>
      <c r="F14" s="30">
        <v>0.9</v>
      </c>
      <c r="G14" s="30">
        <v>1.67</v>
      </c>
      <c r="H14" s="27">
        <f>((G14*100)/F14)-100</f>
        <v>85.55555555555554</v>
      </c>
      <c r="I14" s="7">
        <f>FLOOR(G14,0.00001)*D14</f>
        <v>25050.000000000004</v>
      </c>
    </row>
    <row r="15" spans="1:9" ht="13.5">
      <c r="A15" s="5"/>
      <c r="B15" s="24"/>
      <c r="C15" s="6" t="s">
        <v>24</v>
      </c>
      <c r="D15" s="21">
        <v>15000</v>
      </c>
      <c r="E15" s="28"/>
      <c r="F15" s="30"/>
      <c r="G15" s="30"/>
      <c r="H15" s="27"/>
      <c r="I15" s="7"/>
    </row>
    <row r="16" spans="1:9" ht="13.5">
      <c r="A16" s="5"/>
      <c r="B16" s="24"/>
      <c r="C16" s="6"/>
      <c r="D16" s="6"/>
      <c r="E16" s="14"/>
      <c r="F16" s="30"/>
      <c r="G16" s="30"/>
      <c r="H16" s="7"/>
      <c r="I16" s="7"/>
    </row>
    <row r="17" spans="1:9" ht="13.5">
      <c r="A17" s="5">
        <v>3</v>
      </c>
      <c r="B17" s="24" t="s">
        <v>25</v>
      </c>
      <c r="C17" s="6">
        <v>3060</v>
      </c>
      <c r="D17" s="21">
        <f>SUM(D18:D18)</f>
        <v>3060</v>
      </c>
      <c r="E17" s="28">
        <f>(D17*100)/C17</f>
        <v>100</v>
      </c>
      <c r="F17" s="30">
        <v>0.9</v>
      </c>
      <c r="G17" s="31">
        <v>1.42</v>
      </c>
      <c r="H17" s="27">
        <f>((G17*100)/F17)-100</f>
        <v>57.77777777777777</v>
      </c>
      <c r="I17" s="7">
        <f>FLOOR(G17,0.00001)*D17</f>
        <v>4345.200000000001</v>
      </c>
    </row>
    <row r="18" spans="1:9" ht="13.5">
      <c r="A18" s="5"/>
      <c r="B18" s="24"/>
      <c r="C18" s="6" t="s">
        <v>26</v>
      </c>
      <c r="D18" s="21">
        <v>3060</v>
      </c>
      <c r="E18" s="29"/>
      <c r="F18" s="30"/>
      <c r="G18" s="31"/>
      <c r="H18" s="27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5">
        <v>4</v>
      </c>
      <c r="B20" s="24" t="s">
        <v>25</v>
      </c>
      <c r="C20" s="6">
        <v>1160</v>
      </c>
      <c r="D20" s="21">
        <f>SUM(D21:D21)</f>
        <v>1160</v>
      </c>
      <c r="E20" s="28">
        <f>(D20*100)/C20</f>
        <v>100</v>
      </c>
      <c r="F20" s="30">
        <v>0.9</v>
      </c>
      <c r="G20" s="31">
        <v>1.17</v>
      </c>
      <c r="H20" s="27">
        <f>((G20*100)/F20)-100</f>
        <v>30</v>
      </c>
      <c r="I20" s="7">
        <f>FLOOR(G20,0.00001)*D20</f>
        <v>1357.2000000000003</v>
      </c>
    </row>
    <row r="21" spans="1:9" ht="13.5">
      <c r="A21" s="5"/>
      <c r="B21" s="24"/>
      <c r="C21" s="6" t="s">
        <v>26</v>
      </c>
      <c r="D21" s="21">
        <v>1160</v>
      </c>
      <c r="E21" s="28"/>
      <c r="F21" s="30"/>
      <c r="G21" s="30"/>
      <c r="H21" s="27"/>
      <c r="I21" s="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5</v>
      </c>
      <c r="B23" s="24" t="s">
        <v>27</v>
      </c>
      <c r="C23" s="6">
        <v>9480</v>
      </c>
      <c r="D23" s="21">
        <f>SUM(D24:D24)</f>
        <v>0</v>
      </c>
      <c r="E23" s="28">
        <f>(D23*100)/C23</f>
        <v>0</v>
      </c>
      <c r="F23" s="30">
        <v>0.9</v>
      </c>
      <c r="G23" s="30"/>
      <c r="H23" s="27">
        <v>0</v>
      </c>
      <c r="I23" s="7">
        <f>FLOOR(G23,0.00001)*D23</f>
        <v>0</v>
      </c>
    </row>
    <row r="24" spans="1:9" ht="13.5">
      <c r="A24" s="5"/>
      <c r="B24" s="24"/>
      <c r="C24" s="6" t="s">
        <v>28</v>
      </c>
      <c r="D24" s="21"/>
      <c r="E24" s="28"/>
      <c r="F24" s="30"/>
      <c r="G24" s="30"/>
      <c r="H24" s="27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11"/>
      <c r="B26" s="16" t="s">
        <v>14</v>
      </c>
      <c r="C26" s="12">
        <f>SUM(C10:C25)</f>
        <v>93700</v>
      </c>
      <c r="D26" s="19">
        <f>SUM(D10,D14,D17,D20,D23)</f>
        <v>84220</v>
      </c>
      <c r="E26" s="25">
        <f>(D26*100)/C26</f>
        <v>89.88260405549626</v>
      </c>
      <c r="F26" s="20"/>
      <c r="G26" s="20"/>
      <c r="H26" s="13"/>
      <c r="I26" s="19">
        <f>SUM(I10,I14,I17,I20,I23)</f>
        <v>147752.40000000002</v>
      </c>
    </row>
    <row r="27" spans="1:9" ht="13.5">
      <c r="A27" s="5"/>
      <c r="B27" s="24"/>
      <c r="C27" s="6"/>
      <c r="D27" s="6"/>
      <c r="E27" s="14"/>
      <c r="F27" s="30"/>
      <c r="G27" s="30"/>
      <c r="H27" s="7"/>
      <c r="I27" s="7"/>
    </row>
    <row r="28" spans="1:9" ht="13.5">
      <c r="A28" s="35" t="s">
        <v>22</v>
      </c>
      <c r="B28" s="36"/>
      <c r="C28" s="36"/>
      <c r="D28" s="36"/>
      <c r="E28" s="36"/>
      <c r="F28" s="36"/>
      <c r="G28" s="36"/>
      <c r="H28" s="36"/>
      <c r="I28" s="37"/>
    </row>
    <row r="29" spans="1:9" ht="13.5">
      <c r="A29" s="5"/>
      <c r="B29" s="24"/>
      <c r="C29" s="6"/>
      <c r="D29" s="6"/>
      <c r="E29" s="14"/>
      <c r="F29" s="30"/>
      <c r="G29" s="30"/>
      <c r="H29" s="7"/>
      <c r="I29" s="7"/>
    </row>
    <row r="30" spans="1:9" ht="13.5">
      <c r="A30" s="5">
        <v>6</v>
      </c>
      <c r="B30" s="24" t="s">
        <v>29</v>
      </c>
      <c r="C30" s="6">
        <v>300500</v>
      </c>
      <c r="D30" s="21">
        <f>SUM(D31:D32)</f>
        <v>300500</v>
      </c>
      <c r="E30" s="28">
        <f>(D30*100)/C30</f>
        <v>100</v>
      </c>
      <c r="F30" s="30">
        <v>0.8</v>
      </c>
      <c r="G30" s="31">
        <v>2.64</v>
      </c>
      <c r="H30" s="27">
        <f>((G30*100)/F30)-100</f>
        <v>230</v>
      </c>
      <c r="I30" s="7">
        <f>FLOOR(G30,0.00001)*D30</f>
        <v>793320</v>
      </c>
    </row>
    <row r="31" spans="1:9" ht="13.5">
      <c r="A31" s="5"/>
      <c r="B31" s="24"/>
      <c r="C31" s="6" t="s">
        <v>30</v>
      </c>
      <c r="D31" s="21">
        <v>120000</v>
      </c>
      <c r="E31" s="28"/>
      <c r="F31" s="30"/>
      <c r="G31" s="31"/>
      <c r="H31" s="27"/>
      <c r="I31" s="7"/>
    </row>
    <row r="32" spans="1:9" ht="13.5">
      <c r="A32" s="5"/>
      <c r="B32" s="24"/>
      <c r="C32" s="6" t="s">
        <v>20</v>
      </c>
      <c r="D32" s="21">
        <v>180500</v>
      </c>
      <c r="E32" s="29"/>
      <c r="F32" s="30"/>
      <c r="G32" s="31"/>
      <c r="H32" s="27"/>
      <c r="I32" s="7"/>
    </row>
    <row r="33" spans="1:9" ht="13.5">
      <c r="A33" s="5"/>
      <c r="B33" s="24"/>
      <c r="C33" s="6"/>
      <c r="D33" s="6"/>
      <c r="E33" s="14"/>
      <c r="F33" s="30"/>
      <c r="G33" s="30"/>
      <c r="H33" s="7"/>
      <c r="I33" s="7"/>
    </row>
    <row r="34" spans="1:9" ht="13.5">
      <c r="A34" s="5">
        <v>7</v>
      </c>
      <c r="B34" s="24" t="s">
        <v>29</v>
      </c>
      <c r="C34" s="6">
        <v>180300</v>
      </c>
      <c r="D34" s="21">
        <f>SUM(D35:D37)</f>
        <v>180300</v>
      </c>
      <c r="E34" s="28">
        <f>(D34*100)/C34</f>
        <v>100</v>
      </c>
      <c r="F34" s="30">
        <v>0.9</v>
      </c>
      <c r="G34" s="31">
        <v>1.58</v>
      </c>
      <c r="H34" s="27">
        <f>((G34*100)/F34)-100</f>
        <v>75.55555555555554</v>
      </c>
      <c r="I34" s="7">
        <f>FLOOR(G34,0.00001)*D34</f>
        <v>284874</v>
      </c>
    </row>
    <row r="35" spans="1:9" ht="13.5">
      <c r="A35" s="5"/>
      <c r="B35" s="24"/>
      <c r="C35" s="6" t="s">
        <v>19</v>
      </c>
      <c r="D35" s="21">
        <v>39000</v>
      </c>
      <c r="E35" s="28"/>
      <c r="F35" s="30"/>
      <c r="G35" s="31"/>
      <c r="H35" s="27"/>
      <c r="I35" s="7"/>
    </row>
    <row r="36" spans="1:9" ht="13.5">
      <c r="A36" s="5"/>
      <c r="B36" s="24"/>
      <c r="C36" s="6" t="s">
        <v>20</v>
      </c>
      <c r="D36" s="21">
        <v>69300</v>
      </c>
      <c r="E36" s="28"/>
      <c r="F36" s="30"/>
      <c r="G36" s="31"/>
      <c r="H36" s="27"/>
      <c r="I36" s="7"/>
    </row>
    <row r="37" spans="1:9" ht="13.5">
      <c r="A37" s="5"/>
      <c r="B37" s="24"/>
      <c r="C37" s="6" t="s">
        <v>24</v>
      </c>
      <c r="D37" s="21">
        <v>72000</v>
      </c>
      <c r="E37" s="28"/>
      <c r="F37" s="30"/>
      <c r="G37" s="31"/>
      <c r="H37" s="27"/>
      <c r="I37" s="7"/>
    </row>
    <row r="38" spans="1:9" ht="13.5">
      <c r="A38" s="5"/>
      <c r="B38" s="24"/>
      <c r="C38" s="6"/>
      <c r="D38" s="6"/>
      <c r="E38" s="14"/>
      <c r="F38" s="30"/>
      <c r="G38" s="30"/>
      <c r="H38" s="7"/>
      <c r="I38" s="7"/>
    </row>
    <row r="39" spans="1:9" ht="13.5">
      <c r="A39" s="5">
        <v>8</v>
      </c>
      <c r="B39" s="24" t="s">
        <v>31</v>
      </c>
      <c r="C39" s="6">
        <v>130190</v>
      </c>
      <c r="D39" s="21">
        <f>SUM(D40:D40)</f>
        <v>130190</v>
      </c>
      <c r="E39" s="28">
        <f>(D39*100)/C39</f>
        <v>100</v>
      </c>
      <c r="F39" s="30">
        <v>0.8</v>
      </c>
      <c r="G39" s="30">
        <v>3.21</v>
      </c>
      <c r="H39" s="27">
        <f>((G39*100)/F39)-100</f>
        <v>301.25</v>
      </c>
      <c r="I39" s="7">
        <f>FLOOR(G39,0.00001)*D39</f>
        <v>417909.9000000001</v>
      </c>
    </row>
    <row r="40" spans="1:9" ht="13.5">
      <c r="A40" s="5"/>
      <c r="B40" s="24"/>
      <c r="C40" s="6" t="s">
        <v>30</v>
      </c>
      <c r="D40" s="21">
        <v>130190</v>
      </c>
      <c r="E40" s="28"/>
      <c r="F40" s="30"/>
      <c r="G40" s="30"/>
      <c r="H40" s="27"/>
      <c r="I40" s="7"/>
    </row>
    <row r="41" spans="1:9" ht="13.5">
      <c r="A41" s="5"/>
      <c r="B41" s="24"/>
      <c r="C41" s="6"/>
      <c r="D41" s="6"/>
      <c r="E41" s="14"/>
      <c r="F41" s="30"/>
      <c r="G41" s="30"/>
      <c r="H41" s="7"/>
      <c r="I41" s="7"/>
    </row>
    <row r="42" spans="1:9" ht="13.5">
      <c r="A42" s="5">
        <v>9</v>
      </c>
      <c r="B42" s="24" t="s">
        <v>32</v>
      </c>
      <c r="C42" s="6">
        <v>12849</v>
      </c>
      <c r="D42" s="21">
        <f>SUM(D43:D43)</f>
        <v>12849</v>
      </c>
      <c r="E42" s="28">
        <f>(D42*100)/C42</f>
        <v>100</v>
      </c>
      <c r="F42" s="30">
        <v>0.8</v>
      </c>
      <c r="G42" s="31">
        <v>2.5201</v>
      </c>
      <c r="H42" s="27">
        <f>((G42*100)/F42)-100</f>
        <v>215.0125</v>
      </c>
      <c r="I42" s="7">
        <f>FLOOR(G42,0.00001)*D42</f>
        <v>32380.764900000002</v>
      </c>
    </row>
    <row r="43" spans="1:9" ht="13.5">
      <c r="A43" s="5"/>
      <c r="B43" s="24"/>
      <c r="C43" s="6" t="s">
        <v>20</v>
      </c>
      <c r="D43" s="21">
        <v>12849</v>
      </c>
      <c r="E43" s="28"/>
      <c r="F43" s="30"/>
      <c r="G43" s="31"/>
      <c r="H43" s="27"/>
      <c r="I43" s="7"/>
    </row>
    <row r="44" ht="12.75">
      <c r="C44" s="15"/>
    </row>
    <row r="45" spans="1:9" ht="13.5">
      <c r="A45" s="5">
        <v>10</v>
      </c>
      <c r="B45" s="24" t="s">
        <v>33</v>
      </c>
      <c r="C45" s="6">
        <v>211782</v>
      </c>
      <c r="D45" s="21">
        <f>SUM(D46:D47)</f>
        <v>211782</v>
      </c>
      <c r="E45" s="28">
        <f>(D45*100)/C45</f>
        <v>100</v>
      </c>
      <c r="F45" s="30">
        <v>0.8</v>
      </c>
      <c r="G45" s="30">
        <v>2.74</v>
      </c>
      <c r="H45" s="27">
        <f>((G45*100)/F45)-100</f>
        <v>242.5</v>
      </c>
      <c r="I45" s="7">
        <f>FLOOR(G45,0.00001)*D45</f>
        <v>580282.68</v>
      </c>
    </row>
    <row r="46" spans="1:9" ht="13.5">
      <c r="A46" s="5"/>
      <c r="B46" s="24"/>
      <c r="C46" s="6" t="s">
        <v>30</v>
      </c>
      <c r="D46" s="21">
        <v>30000</v>
      </c>
      <c r="E46" s="28"/>
      <c r="F46" s="30"/>
      <c r="G46" s="30"/>
      <c r="H46" s="27"/>
      <c r="I46" s="7"/>
    </row>
    <row r="47" spans="1:9" ht="13.5">
      <c r="A47" s="5"/>
      <c r="B47" s="24"/>
      <c r="C47" s="6" t="s">
        <v>20</v>
      </c>
      <c r="D47" s="21">
        <v>181782</v>
      </c>
      <c r="E47" s="28"/>
      <c r="F47" s="30"/>
      <c r="G47" s="30"/>
      <c r="H47" s="27"/>
      <c r="I47" s="7"/>
    </row>
    <row r="48" spans="1:9" ht="13.5">
      <c r="A48" s="5"/>
      <c r="B48" s="24"/>
      <c r="C48" s="6"/>
      <c r="D48" s="6"/>
      <c r="E48" s="14"/>
      <c r="F48" s="30"/>
      <c r="G48" s="30"/>
      <c r="H48" s="7"/>
      <c r="I48" s="7"/>
    </row>
    <row r="49" spans="1:9" ht="13.5">
      <c r="A49" s="5">
        <v>11</v>
      </c>
      <c r="B49" s="24" t="s">
        <v>33</v>
      </c>
      <c r="C49" s="6">
        <v>61388</v>
      </c>
      <c r="D49" s="21">
        <f>SUM(D50:D51)</f>
        <v>61388</v>
      </c>
      <c r="E49" s="28">
        <f>(D49*100)/C49</f>
        <v>100</v>
      </c>
      <c r="F49" s="30">
        <v>0.9</v>
      </c>
      <c r="G49" s="31">
        <v>1.65</v>
      </c>
      <c r="H49" s="27">
        <f>((G49*100)/F49)-100</f>
        <v>83.33333333333334</v>
      </c>
      <c r="I49" s="7">
        <f>FLOOR(G49,0.00001)*D49</f>
        <v>101290.20000000001</v>
      </c>
    </row>
    <row r="50" spans="1:9" ht="13.5">
      <c r="A50" s="5"/>
      <c r="B50" s="24"/>
      <c r="C50" s="6" t="s">
        <v>34</v>
      </c>
      <c r="D50" s="21">
        <v>39000</v>
      </c>
      <c r="E50" s="28"/>
      <c r="F50" s="30"/>
      <c r="G50" s="31"/>
      <c r="H50" s="27"/>
      <c r="I50" s="7"/>
    </row>
    <row r="51" spans="1:9" ht="13.5">
      <c r="A51" s="5"/>
      <c r="B51" s="24"/>
      <c r="C51" s="6" t="s">
        <v>20</v>
      </c>
      <c r="D51" s="21">
        <v>22388</v>
      </c>
      <c r="E51" s="28"/>
      <c r="F51" s="30"/>
      <c r="G51" s="31"/>
      <c r="H51" s="27"/>
      <c r="I51" s="7"/>
    </row>
    <row r="52" ht="12.75">
      <c r="C52" s="15"/>
    </row>
    <row r="53" spans="1:9" ht="13.5">
      <c r="A53" s="5">
        <v>12</v>
      </c>
      <c r="B53" s="24" t="s">
        <v>35</v>
      </c>
      <c r="C53" s="6">
        <v>78390</v>
      </c>
      <c r="D53" s="21">
        <f>SUM(D54:D54)</f>
        <v>78390</v>
      </c>
      <c r="E53" s="28">
        <f>(D53*100)/C53</f>
        <v>100</v>
      </c>
      <c r="F53" s="30">
        <v>0.8</v>
      </c>
      <c r="G53" s="31">
        <v>2.6</v>
      </c>
      <c r="H53" s="27">
        <f>((G53*100)/F53)-100</f>
        <v>225</v>
      </c>
      <c r="I53" s="7">
        <f>FLOOR(G53,0.00001)*D53</f>
        <v>203814</v>
      </c>
    </row>
    <row r="54" spans="1:9" ht="13.5">
      <c r="A54" s="5"/>
      <c r="B54" s="24"/>
      <c r="C54" s="6" t="s">
        <v>34</v>
      </c>
      <c r="D54" s="21">
        <v>78390</v>
      </c>
      <c r="E54" s="28"/>
      <c r="F54" s="30"/>
      <c r="G54" s="31"/>
      <c r="H54" s="27"/>
      <c r="I54" s="7"/>
    </row>
    <row r="55" ht="12.75">
      <c r="C55" s="15"/>
    </row>
    <row r="56" spans="1:9" ht="13.5">
      <c r="A56" s="5">
        <v>13</v>
      </c>
      <c r="B56" s="24" t="s">
        <v>35</v>
      </c>
      <c r="C56" s="6">
        <v>41000</v>
      </c>
      <c r="D56" s="21">
        <f>SUM(D57:D57)</f>
        <v>41000</v>
      </c>
      <c r="E56" s="28">
        <f>(D56*100)/C56</f>
        <v>100</v>
      </c>
      <c r="F56" s="30">
        <v>0.9</v>
      </c>
      <c r="G56" s="30">
        <v>1.86</v>
      </c>
      <c r="H56" s="27">
        <f>((G56*100)/F56)-100</f>
        <v>106.66666666666666</v>
      </c>
      <c r="I56" s="7">
        <f>FLOOR(G56,0.00001)*D56</f>
        <v>76260</v>
      </c>
    </row>
    <row r="57" spans="1:9" ht="13.5">
      <c r="A57" s="5"/>
      <c r="B57" s="24"/>
      <c r="C57" s="6" t="s">
        <v>34</v>
      </c>
      <c r="D57" s="21">
        <v>41000</v>
      </c>
      <c r="E57" s="28"/>
      <c r="F57" s="30"/>
      <c r="G57" s="30"/>
      <c r="H57" s="27"/>
      <c r="I57" s="7"/>
    </row>
    <row r="58" spans="1:9" ht="13.5">
      <c r="A58" s="5"/>
      <c r="B58" s="24"/>
      <c r="C58" s="6"/>
      <c r="D58" s="6"/>
      <c r="E58" s="14"/>
      <c r="F58" s="30"/>
      <c r="G58" s="30"/>
      <c r="H58" s="7"/>
      <c r="I58" s="7"/>
    </row>
    <row r="59" spans="1:9" ht="13.5">
      <c r="A59" s="5">
        <v>14</v>
      </c>
      <c r="B59" s="24" t="s">
        <v>35</v>
      </c>
      <c r="C59" s="6">
        <v>11784</v>
      </c>
      <c r="D59" s="21">
        <f>SUM(D60:D60)</f>
        <v>11784</v>
      </c>
      <c r="E59" s="28">
        <f>(D59*100)/C59</f>
        <v>100</v>
      </c>
      <c r="F59" s="30">
        <v>0.9</v>
      </c>
      <c r="G59" s="31">
        <v>1.44</v>
      </c>
      <c r="H59" s="27">
        <f>((G59*100)/F59)-100</f>
        <v>60</v>
      </c>
      <c r="I59" s="7">
        <f>FLOOR(G59,0.00001)*D59</f>
        <v>16968.960000000003</v>
      </c>
    </row>
    <row r="60" spans="1:9" ht="13.5">
      <c r="A60" s="5"/>
      <c r="B60" s="24"/>
      <c r="C60" s="6" t="s">
        <v>20</v>
      </c>
      <c r="D60" s="21">
        <v>11784</v>
      </c>
      <c r="E60" s="28"/>
      <c r="F60" s="30"/>
      <c r="G60" s="31"/>
      <c r="H60" s="27"/>
      <c r="I60" s="7"/>
    </row>
    <row r="61" ht="12.75">
      <c r="C61" s="15"/>
    </row>
    <row r="62" spans="1:9" ht="13.5">
      <c r="A62" s="11"/>
      <c r="B62" s="16" t="s">
        <v>14</v>
      </c>
      <c r="C62" s="12">
        <f>SUM(C30:C61)</f>
        <v>1028183</v>
      </c>
      <c r="D62" s="19">
        <f>SUM(D30,D34,D39,D42,D45,D49,D53,D56,D59)</f>
        <v>1028183</v>
      </c>
      <c r="E62" s="25">
        <f>(D62*100)/C62</f>
        <v>100</v>
      </c>
      <c r="F62" s="20"/>
      <c r="G62" s="20"/>
      <c r="H62" s="13"/>
      <c r="I62" s="26">
        <f>SUM(I30:I61)</f>
        <v>2507100.5049000005</v>
      </c>
    </row>
    <row r="63" spans="1:9" ht="13.5">
      <c r="A63" s="9"/>
      <c r="B63" s="9"/>
      <c r="C63" s="9"/>
      <c r="D63" s="9"/>
      <c r="E63" s="9"/>
      <c r="F63" s="9"/>
      <c r="G63" s="9"/>
      <c r="H63" s="9"/>
      <c r="I63" s="10"/>
    </row>
    <row r="64" spans="1:9" ht="13.5">
      <c r="A64" s="17"/>
      <c r="B64" s="16" t="s">
        <v>12</v>
      </c>
      <c r="C64" s="32">
        <f>SUM(C26,C62)</f>
        <v>1121883</v>
      </c>
      <c r="D64" s="32">
        <f>SUM(D26,D62)</f>
        <v>1112403</v>
      </c>
      <c r="E64" s="25">
        <f>(D64*100)/C64</f>
        <v>99.15499209810649</v>
      </c>
      <c r="F64" s="18"/>
      <c r="G64" s="18"/>
      <c r="H64" s="18"/>
      <c r="I64" s="32">
        <f>SUM(I26,I62)</f>
        <v>2654852.9049000004</v>
      </c>
    </row>
    <row r="65" ht="12.75">
      <c r="C65" s="15"/>
    </row>
    <row r="66" ht="12.75">
      <c r="C66" s="15"/>
    </row>
    <row r="67" spans="2:3" ht="13.5">
      <c r="B67" s="5"/>
      <c r="C67" s="15"/>
    </row>
    <row r="68" spans="2:3" ht="13.5">
      <c r="B68" s="5"/>
      <c r="C68" s="15"/>
    </row>
    <row r="69" spans="2:3" ht="13.5">
      <c r="B69" s="5"/>
      <c r="C69" s="15"/>
    </row>
    <row r="70" spans="2:3" ht="13.5">
      <c r="B70" s="5"/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</sheetData>
  <mergeCells count="3">
    <mergeCell ref="A2:I2"/>
    <mergeCell ref="A8:I8"/>
    <mergeCell ref="A28:I2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2007-11-07T21:21:24Z</cp:lastPrinted>
  <dcterms:created xsi:type="dcterms:W3CDTF">2005-05-09T20:19:33Z</dcterms:created>
  <dcterms:modified xsi:type="dcterms:W3CDTF">2007-11-28T18:17:04Z</dcterms:modified>
  <cp:category/>
  <cp:version/>
  <cp:contentType/>
  <cp:contentStatus/>
</cp:coreProperties>
</file>