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3 TRIGO VENDA 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<sst xmlns="http://schemas.openxmlformats.org/spreadsheetml/2006/main" count="60" uniqueCount="41">
  <si>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</si>
  <si>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</si>
  <si>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</si>
  <si>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</si>
  <si>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</si>
  <si>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</si>
  <si>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</si>
  <si>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</si>
  <si>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</si>
  <si>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</si>
  <si>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</si>
  <si>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</si>
  <si>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</si>
  <si>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</si>
  <si>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</si>
  <si>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</si>
  <si>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</si>
  <si>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</si>
  <si>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</si>
  <si>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</si>
  <si>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RS</t>
  </si>
  <si>
    <t>RETIRADO</t>
  </si>
  <si>
    <t>Machadinho</t>
  </si>
  <si>
    <t>São Luiz Gonzaga</t>
  </si>
  <si>
    <t>MS</t>
  </si>
  <si>
    <t>Rio Brilhante</t>
  </si>
  <si>
    <t>Cambe</t>
  </si>
  <si>
    <t>BCML</t>
  </si>
  <si>
    <t xml:space="preserve">        AVISO DE VENDA DE TRIGO EM GRÃOS – Nº 343/11 - 31/08/2011</t>
  </si>
  <si>
    <t>Cascavel</t>
  </si>
  <si>
    <t>Ceu Azul</t>
  </si>
  <si>
    <t>Corbelia</t>
  </si>
  <si>
    <t>São Miguel do Iguaçu</t>
  </si>
  <si>
    <t>Agua Santa</t>
  </si>
  <si>
    <t>Carazinho</t>
  </si>
  <si>
    <t>Eugenio de Castro</t>
  </si>
  <si>
    <t>Gentil</t>
  </si>
  <si>
    <t>Marau</t>
  </si>
  <si>
    <t>Passo Fundo</t>
  </si>
  <si>
    <t>BBM MS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</si>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</sst>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workbookViewId="0" topLeftCell="A43">
      <selection activeCell="H60" sqref="H60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28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24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25</v>
      </c>
      <c r="C10" s="29">
        <v>617371</v>
      </c>
      <c r="D10" s="32">
        <f>SUM(D11:D11)</f>
        <v>500000</v>
      </c>
      <c r="E10" s="28">
        <f>(D10*100)/C10</f>
        <v>80.98857899059075</v>
      </c>
      <c r="F10" s="26">
        <v>0.49</v>
      </c>
      <c r="G10" s="26">
        <v>0.49</v>
      </c>
      <c r="H10" s="24">
        <f>(G10*100)/F10-100</f>
        <v>0</v>
      </c>
      <c r="I10" s="7">
        <f>FLOOR(G10,0.00001)*D10</f>
        <v>245000.00000000003</v>
      </c>
    </row>
    <row r="11" spans="1:9" ht="13.5">
      <c r="A11" s="5"/>
      <c r="B11" s="21"/>
      <c r="C11" s="31" t="s">
        <v>39</v>
      </c>
      <c r="D11" s="29">
        <v>500000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617371</v>
      </c>
      <c r="D13" s="33">
        <f>SUM(D10)</f>
        <v>500000</v>
      </c>
      <c r="E13" s="22">
        <f>(D13*100)/C13</f>
        <v>80.98857899059075</v>
      </c>
      <c r="F13" s="17"/>
      <c r="G13" s="17"/>
      <c r="H13" s="12"/>
      <c r="I13" s="23">
        <f>SUM(I10:I12)</f>
        <v>245000.00000000003</v>
      </c>
    </row>
    <row r="14" ht="12.75">
      <c r="C14" s="13"/>
    </row>
    <row r="15" spans="1:9" ht="13.5">
      <c r="A15" s="37" t="s">
        <v>19</v>
      </c>
      <c r="B15" s="38"/>
      <c r="C15" s="38"/>
      <c r="D15" s="38"/>
      <c r="E15" s="38"/>
      <c r="F15" s="38"/>
      <c r="G15" s="38"/>
      <c r="H15" s="38"/>
      <c r="I15" s="39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26</v>
      </c>
      <c r="C17" s="29">
        <v>617000</v>
      </c>
      <c r="D17" s="32">
        <f>SUM(D18:D18)</f>
        <v>0</v>
      </c>
      <c r="E17" s="28">
        <f>(D17*100)/C17</f>
        <v>0</v>
      </c>
      <c r="F17" s="26">
        <v>0.48</v>
      </c>
      <c r="G17" s="24">
        <v>0</v>
      </c>
      <c r="H17" s="24">
        <v>0</v>
      </c>
      <c r="I17" s="7">
        <f>FLOOR(G17,0.00001)*D17</f>
        <v>0</v>
      </c>
    </row>
    <row r="18" spans="1:9" ht="13.5">
      <c r="A18" s="5"/>
      <c r="B18" s="21"/>
      <c r="C18" s="31" t="s">
        <v>21</v>
      </c>
      <c r="D18" s="29"/>
      <c r="E18" s="25"/>
      <c r="F18" s="26"/>
      <c r="G18" s="27"/>
      <c r="H18" s="24"/>
      <c r="I18" s="7"/>
    </row>
    <row r="19" spans="1:9" ht="13.5">
      <c r="A19" s="5"/>
      <c r="B19" s="21"/>
      <c r="C19" s="31"/>
      <c r="D19" s="29"/>
      <c r="E19" s="25"/>
      <c r="F19" s="26"/>
      <c r="G19" s="27"/>
      <c r="H19" s="24"/>
      <c r="I19" s="7"/>
    </row>
    <row r="20" spans="1:9" ht="13.5">
      <c r="A20" s="5">
        <v>3</v>
      </c>
      <c r="B20" s="21" t="s">
        <v>29</v>
      </c>
      <c r="C20" s="29">
        <v>10000000</v>
      </c>
      <c r="D20" s="32">
        <f>SUM(D21:D21)</f>
        <v>0</v>
      </c>
      <c r="E20" s="28">
        <f>(D20*100)/C20</f>
        <v>0</v>
      </c>
      <c r="F20" s="26">
        <v>0.48</v>
      </c>
      <c r="G20" s="24">
        <v>0</v>
      </c>
      <c r="H20" s="24">
        <v>0</v>
      </c>
      <c r="I20" s="7">
        <f>FLOOR(G20,0.00001)*D20</f>
        <v>0</v>
      </c>
    </row>
    <row r="21" spans="1:9" ht="13.5">
      <c r="A21" s="5"/>
      <c r="B21" s="21"/>
      <c r="C21" s="31" t="s">
        <v>21</v>
      </c>
      <c r="D21" s="29"/>
      <c r="E21" s="25"/>
      <c r="F21" s="26"/>
      <c r="G21" s="27"/>
      <c r="H21" s="24"/>
      <c r="I21" s="7"/>
    </row>
    <row r="22" spans="1:9" ht="13.5">
      <c r="A22" s="5"/>
      <c r="B22" s="21"/>
      <c r="C22" s="31"/>
      <c r="D22" s="29"/>
      <c r="E22" s="25"/>
      <c r="F22" s="26"/>
      <c r="G22" s="27"/>
      <c r="H22" s="24"/>
      <c r="I22" s="7"/>
    </row>
    <row r="23" spans="1:9" ht="13.5">
      <c r="A23" s="5">
        <v>4</v>
      </c>
      <c r="B23" s="21" t="s">
        <v>29</v>
      </c>
      <c r="C23" s="29">
        <v>11519000</v>
      </c>
      <c r="D23" s="32">
        <f>SUM(D24:D24)</f>
        <v>0</v>
      </c>
      <c r="E23" s="28">
        <f>(D23*100)/C23</f>
        <v>0</v>
      </c>
      <c r="F23" s="26">
        <v>0.48</v>
      </c>
      <c r="G23" s="24">
        <v>0</v>
      </c>
      <c r="H23" s="24">
        <v>0</v>
      </c>
      <c r="I23" s="7">
        <f>FLOOR(G23,0.00001)*D23</f>
        <v>0</v>
      </c>
    </row>
    <row r="24" spans="1:9" ht="13.5">
      <c r="A24" s="5"/>
      <c r="B24" s="21"/>
      <c r="C24" s="31" t="s">
        <v>21</v>
      </c>
      <c r="D24" s="29"/>
      <c r="E24" s="25"/>
      <c r="F24" s="26"/>
      <c r="G24" s="27"/>
      <c r="H24" s="24"/>
      <c r="I24" s="7"/>
    </row>
    <row r="25" spans="1:9" ht="13.5">
      <c r="A25" s="5"/>
      <c r="B25" s="21"/>
      <c r="C25" s="31"/>
      <c r="D25" s="29"/>
      <c r="E25" s="25"/>
      <c r="F25" s="26"/>
      <c r="G25" s="27"/>
      <c r="H25" s="24"/>
      <c r="I25" s="7"/>
    </row>
    <row r="26" spans="1:9" ht="13.5">
      <c r="A26" s="5">
        <v>5</v>
      </c>
      <c r="B26" s="21" t="s">
        <v>30</v>
      </c>
      <c r="C26" s="29">
        <v>7530000</v>
      </c>
      <c r="D26" s="32">
        <f>SUM(D27:D27)</f>
        <v>400000</v>
      </c>
      <c r="E26" s="28">
        <f>(D26*100)/C26</f>
        <v>5.3120849933598935</v>
      </c>
      <c r="F26" s="26">
        <v>0.48</v>
      </c>
      <c r="G26" s="26">
        <v>0.48</v>
      </c>
      <c r="H26" s="24">
        <f>(G26*100)/F26-100</f>
        <v>0</v>
      </c>
      <c r="I26" s="7">
        <f>FLOOR(G26,0.00001)*D26</f>
        <v>192000.00000000003</v>
      </c>
    </row>
    <row r="27" spans="1:9" ht="13.5">
      <c r="A27" s="5"/>
      <c r="B27" s="21"/>
      <c r="C27" s="31" t="s">
        <v>27</v>
      </c>
      <c r="D27" s="29">
        <v>400000</v>
      </c>
      <c r="E27" s="25"/>
      <c r="F27" s="26"/>
      <c r="G27" s="27"/>
      <c r="H27" s="24"/>
      <c r="I27" s="7"/>
    </row>
    <row r="28" spans="1:9" ht="13.5">
      <c r="A28" s="5"/>
      <c r="B28" s="21"/>
      <c r="C28" s="31"/>
      <c r="D28" s="29"/>
      <c r="E28" s="25"/>
      <c r="F28" s="26"/>
      <c r="G28" s="27"/>
      <c r="H28" s="24"/>
      <c r="I28" s="7"/>
    </row>
    <row r="29" spans="1:9" ht="13.5">
      <c r="A29" s="5">
        <v>6</v>
      </c>
      <c r="B29" s="21" t="s">
        <v>31</v>
      </c>
      <c r="C29" s="29">
        <v>6440000</v>
      </c>
      <c r="D29" s="32">
        <f>SUM(D30:D30)</f>
        <v>1000000</v>
      </c>
      <c r="E29" s="28">
        <f>(D29*100)/C29</f>
        <v>15.527950310559007</v>
      </c>
      <c r="F29" s="26">
        <v>0.48</v>
      </c>
      <c r="G29" s="26">
        <v>0.48</v>
      </c>
      <c r="H29" s="24">
        <f>(G29*100)/F29-100</f>
        <v>0</v>
      </c>
      <c r="I29" s="7">
        <f>FLOOR(G29,0.00001)*D29</f>
        <v>480000.00000000006</v>
      </c>
    </row>
    <row r="30" spans="1:9" ht="13.5">
      <c r="A30" s="5"/>
      <c r="B30" s="21"/>
      <c r="C30" s="31" t="s">
        <v>27</v>
      </c>
      <c r="D30" s="29">
        <v>1000000</v>
      </c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32</v>
      </c>
      <c r="C32" s="29">
        <v>2470000</v>
      </c>
      <c r="D32" s="32">
        <f>SUM(D33:D33)</f>
        <v>0</v>
      </c>
      <c r="E32" s="28">
        <f>(D32*100)/C32</f>
        <v>0</v>
      </c>
      <c r="F32" s="26">
        <v>0.48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21</v>
      </c>
      <c r="D33" s="29"/>
      <c r="E33" s="25"/>
      <c r="F33" s="26"/>
      <c r="G33" s="27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11"/>
      <c r="B35" s="14" t="s">
        <v>14</v>
      </c>
      <c r="C35" s="30">
        <f>SUM(C17:C34)</f>
        <v>38576000</v>
      </c>
      <c r="D35" s="33">
        <f>SUM(D17,D20,D23,D26,D29,D32)</f>
        <v>1400000</v>
      </c>
      <c r="E35" s="22">
        <f>(D35*100)/C35</f>
        <v>3.629199502281211</v>
      </c>
      <c r="F35" s="17"/>
      <c r="G35" s="17"/>
      <c r="H35" s="12"/>
      <c r="I35" s="23">
        <f>SUM(I17:I34)</f>
        <v>672000.0000000001</v>
      </c>
    </row>
    <row r="36" ht="12.75">
      <c r="C36" s="13"/>
    </row>
    <row r="37" spans="1:9" ht="13.5">
      <c r="A37" s="37" t="s">
        <v>20</v>
      </c>
      <c r="B37" s="38"/>
      <c r="C37" s="38"/>
      <c r="D37" s="38"/>
      <c r="E37" s="38"/>
      <c r="F37" s="38"/>
      <c r="G37" s="38"/>
      <c r="H37" s="38"/>
      <c r="I37" s="39"/>
    </row>
    <row r="38" spans="1:9" ht="13.5">
      <c r="A38" s="9"/>
      <c r="B38" s="9"/>
      <c r="C38" s="9"/>
      <c r="D38" s="9"/>
      <c r="E38" s="9"/>
      <c r="F38" s="9"/>
      <c r="G38" s="9"/>
      <c r="H38" s="9"/>
      <c r="I38" s="10"/>
    </row>
    <row r="39" spans="1:9" ht="13.5">
      <c r="A39" s="5">
        <v>8</v>
      </c>
      <c r="B39" s="21" t="s">
        <v>33</v>
      </c>
      <c r="C39" s="29">
        <v>4482000</v>
      </c>
      <c r="D39" s="32">
        <f>SUM(D40:D40)</f>
        <v>4482000</v>
      </c>
      <c r="E39" s="28">
        <f>(D39*100)/C39</f>
        <v>100</v>
      </c>
      <c r="F39" s="26">
        <v>0.432</v>
      </c>
      <c r="G39" s="26">
        <v>0.445</v>
      </c>
      <c r="H39" s="24">
        <f>(G39*100)/F39-100</f>
        <v>3.0092592592592666</v>
      </c>
      <c r="I39" s="7">
        <f>FLOOR(G39,0.00001)*D39</f>
        <v>1994490.0000000002</v>
      </c>
    </row>
    <row r="40" spans="1:9" ht="13.5">
      <c r="A40" s="5"/>
      <c r="B40" s="21"/>
      <c r="C40" s="31" t="s">
        <v>40</v>
      </c>
      <c r="D40" s="29">
        <v>4482000</v>
      </c>
      <c r="E40" s="25"/>
      <c r="F40" s="26"/>
      <c r="G40" s="27"/>
      <c r="H40" s="24"/>
      <c r="I40" s="7"/>
    </row>
    <row r="41" spans="1:9" ht="13.5">
      <c r="A41" s="5"/>
      <c r="B41" s="21"/>
      <c r="C41" s="6"/>
      <c r="D41" s="18"/>
      <c r="E41" s="25"/>
      <c r="F41" s="26"/>
      <c r="G41" s="27"/>
      <c r="H41" s="24"/>
      <c r="I41" s="7"/>
    </row>
    <row r="42" spans="1:9" ht="13.5">
      <c r="A42" s="5">
        <v>9</v>
      </c>
      <c r="B42" s="21" t="s">
        <v>34</v>
      </c>
      <c r="C42" s="29">
        <v>1107000</v>
      </c>
      <c r="D42" s="32">
        <f>SUM(D43:D43)</f>
        <v>300000</v>
      </c>
      <c r="E42" s="28">
        <f>(D42*100)/C42</f>
        <v>27.100271002710027</v>
      </c>
      <c r="F42" s="26">
        <v>0.432</v>
      </c>
      <c r="G42" s="26">
        <v>0.451</v>
      </c>
      <c r="H42" s="24">
        <f>(G42*100)/F42-100</f>
        <v>4.398148148148152</v>
      </c>
      <c r="I42" s="7">
        <f>FLOOR(G42,0.00001)*D42</f>
        <v>135300</v>
      </c>
    </row>
    <row r="43" spans="1:9" ht="13.5">
      <c r="A43" s="5"/>
      <c r="B43" s="21"/>
      <c r="C43" s="31" t="s">
        <v>40</v>
      </c>
      <c r="D43" s="29">
        <v>300000</v>
      </c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35</v>
      </c>
      <c r="C45" s="29">
        <v>2862000</v>
      </c>
      <c r="D45" s="32">
        <f>SUM(D46)</f>
        <v>2862000</v>
      </c>
      <c r="E45" s="28">
        <f>(D45*100)/C45</f>
        <v>100</v>
      </c>
      <c r="F45" s="26">
        <v>0.432</v>
      </c>
      <c r="G45" s="26">
        <v>0.436</v>
      </c>
      <c r="H45" s="24">
        <f>(G45*100)/F45-100</f>
        <v>0.9259259259259238</v>
      </c>
      <c r="I45" s="7">
        <f>FLOOR(G45,0.00001)*D45</f>
        <v>1247832.0000000002</v>
      </c>
    </row>
    <row r="46" spans="1:9" ht="13.5">
      <c r="A46" s="5"/>
      <c r="B46" s="21"/>
      <c r="C46" s="31" t="s">
        <v>40</v>
      </c>
      <c r="D46" s="29">
        <v>2862000</v>
      </c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5">
        <v>11</v>
      </c>
      <c r="B48" s="21" t="s">
        <v>36</v>
      </c>
      <c r="C48" s="29">
        <v>3726000</v>
      </c>
      <c r="D48" s="32">
        <f>SUM(D49)</f>
        <v>3726000</v>
      </c>
      <c r="E48" s="28">
        <f>(D48*100)/C48</f>
        <v>100</v>
      </c>
      <c r="F48" s="26">
        <v>0.432</v>
      </c>
      <c r="G48" s="26">
        <v>0.438</v>
      </c>
      <c r="H48" s="24">
        <f>(G48*100)/F48-100</f>
        <v>1.3888888888888857</v>
      </c>
      <c r="I48" s="7">
        <f>FLOOR(G48,0.00001)*D48</f>
        <v>1631988.0000000002</v>
      </c>
    </row>
    <row r="49" spans="1:9" ht="13.5">
      <c r="A49" s="5"/>
      <c r="B49" s="21"/>
      <c r="C49" s="31" t="s">
        <v>40</v>
      </c>
      <c r="D49" s="29">
        <v>3726000</v>
      </c>
      <c r="E49" s="25"/>
      <c r="F49" s="26"/>
      <c r="G49" s="27"/>
      <c r="H49" s="24"/>
      <c r="I49" s="7"/>
    </row>
    <row r="50" spans="1:9" ht="13.5">
      <c r="A50" s="5"/>
      <c r="B50" s="21"/>
      <c r="C50" s="31"/>
      <c r="D50" s="29"/>
      <c r="E50" s="25"/>
      <c r="F50" s="26"/>
      <c r="G50" s="27"/>
      <c r="H50" s="24"/>
      <c r="I50" s="7"/>
    </row>
    <row r="51" spans="1:9" ht="13.5">
      <c r="A51" s="5">
        <v>12</v>
      </c>
      <c r="B51" s="21" t="s">
        <v>22</v>
      </c>
      <c r="C51" s="29">
        <v>41000</v>
      </c>
      <c r="D51" s="32">
        <f>SUM(D52)</f>
        <v>41000</v>
      </c>
      <c r="E51" s="28">
        <f>(D51*100)/C51</f>
        <v>100</v>
      </c>
      <c r="F51" s="26">
        <v>0.432</v>
      </c>
      <c r="G51" s="26">
        <v>0.432</v>
      </c>
      <c r="H51" s="24">
        <f>(G51*100)/F51-100</f>
        <v>0</v>
      </c>
      <c r="I51" s="7">
        <f>FLOOR(G51,0.00001)*D51</f>
        <v>17712.000000000004</v>
      </c>
    </row>
    <row r="52" spans="1:9" ht="13.5">
      <c r="A52" s="5"/>
      <c r="B52" s="21"/>
      <c r="C52" s="31" t="s">
        <v>40</v>
      </c>
      <c r="D52" s="29">
        <v>41000</v>
      </c>
      <c r="E52" s="25"/>
      <c r="F52" s="26"/>
      <c r="G52" s="27"/>
      <c r="H52" s="24"/>
      <c r="I52" s="7"/>
    </row>
    <row r="53" spans="1:9" ht="13.5">
      <c r="A53" s="5"/>
      <c r="B53" s="21"/>
      <c r="C53" s="31"/>
      <c r="D53" s="29"/>
      <c r="E53" s="25"/>
      <c r="F53" s="26"/>
      <c r="G53" s="27"/>
      <c r="H53" s="24"/>
      <c r="I53" s="7"/>
    </row>
    <row r="54" spans="1:9" ht="13.5">
      <c r="A54" s="5">
        <v>13</v>
      </c>
      <c r="B54" s="21" t="s">
        <v>37</v>
      </c>
      <c r="C54" s="29">
        <v>2135000</v>
      </c>
      <c r="D54" s="32">
        <f>SUM(D55)</f>
        <v>2135000</v>
      </c>
      <c r="E54" s="28">
        <f>(D54*100)/C54</f>
        <v>100</v>
      </c>
      <c r="F54" s="26">
        <v>0.432</v>
      </c>
      <c r="G54" s="26">
        <v>0.435</v>
      </c>
      <c r="H54" s="24">
        <f>(G54*100)/F54-100</f>
        <v>0.6944444444444429</v>
      </c>
      <c r="I54" s="7">
        <f>FLOOR(G54,0.00001)*D54</f>
        <v>928725.0000000001</v>
      </c>
    </row>
    <row r="55" spans="1:9" ht="13.5">
      <c r="A55" s="5"/>
      <c r="B55" s="21"/>
      <c r="C55" s="31" t="s">
        <v>40</v>
      </c>
      <c r="D55" s="29">
        <v>2135000</v>
      </c>
      <c r="E55" s="25"/>
      <c r="F55" s="26"/>
      <c r="G55" s="27"/>
      <c r="H55" s="24"/>
      <c r="I55" s="7"/>
    </row>
    <row r="56" spans="1:9" ht="13.5">
      <c r="A56" s="5"/>
      <c r="B56" s="21"/>
      <c r="C56" s="31"/>
      <c r="D56" s="29"/>
      <c r="E56" s="25"/>
      <c r="F56" s="26"/>
      <c r="G56" s="27"/>
      <c r="H56" s="24"/>
      <c r="I56" s="7"/>
    </row>
    <row r="57" spans="1:9" ht="13.5">
      <c r="A57" s="5">
        <v>14</v>
      </c>
      <c r="B57" s="21" t="s">
        <v>38</v>
      </c>
      <c r="C57" s="29">
        <v>5000000</v>
      </c>
      <c r="D57" s="32">
        <f>SUM(D58)</f>
        <v>3700000</v>
      </c>
      <c r="E57" s="28">
        <f>(D57*100)/C57</f>
        <v>74</v>
      </c>
      <c r="F57" s="26">
        <v>0.432</v>
      </c>
      <c r="G57" s="26">
        <v>0.438</v>
      </c>
      <c r="H57" s="24">
        <f>(G57*100)/F57-100</f>
        <v>1.3888888888888857</v>
      </c>
      <c r="I57" s="7">
        <f>FLOOR(G57,0.00001)*D57</f>
        <v>1620600.0000000002</v>
      </c>
    </row>
    <row r="58" spans="1:9" ht="13.5">
      <c r="A58" s="5"/>
      <c r="B58" s="21"/>
      <c r="C58" s="31" t="s">
        <v>40</v>
      </c>
      <c r="D58" s="29">
        <v>3700000</v>
      </c>
      <c r="E58" s="25"/>
      <c r="F58" s="26"/>
      <c r="G58" s="27"/>
      <c r="H58" s="24"/>
      <c r="I58" s="7"/>
    </row>
    <row r="59" spans="1:9" ht="13.5">
      <c r="A59" s="5"/>
      <c r="B59" s="21"/>
      <c r="C59" s="31"/>
      <c r="D59" s="29"/>
      <c r="E59" s="25"/>
      <c r="F59" s="26"/>
      <c r="G59" s="27"/>
      <c r="H59" s="24"/>
      <c r="I59" s="7"/>
    </row>
    <row r="60" spans="1:9" ht="13.5">
      <c r="A60" s="5">
        <v>15</v>
      </c>
      <c r="B60" s="21" t="s">
        <v>23</v>
      </c>
      <c r="C60" s="29">
        <v>1094199</v>
      </c>
      <c r="D60" s="32">
        <f>SUM(D61)</f>
        <v>1094199</v>
      </c>
      <c r="E60" s="28">
        <f>(D60*100)/C60</f>
        <v>100</v>
      </c>
      <c r="F60" s="26">
        <v>0.432</v>
      </c>
      <c r="G60" s="26">
        <v>0.432</v>
      </c>
      <c r="H60" s="24">
        <f>(G60*100)/F60-100</f>
        <v>0</v>
      </c>
      <c r="I60" s="7">
        <f>FLOOR(G60,0.00001)*D60</f>
        <v>472693.96800000005</v>
      </c>
    </row>
    <row r="61" spans="1:9" ht="13.5">
      <c r="A61" s="5"/>
      <c r="B61" s="21"/>
      <c r="C61" s="31" t="s">
        <v>40</v>
      </c>
      <c r="D61" s="29">
        <v>1094199</v>
      </c>
      <c r="E61" s="25"/>
      <c r="F61" s="26"/>
      <c r="G61" s="27"/>
      <c r="H61" s="24"/>
      <c r="I61" s="7"/>
    </row>
    <row r="62" spans="1:9" ht="13.5">
      <c r="A62" s="5"/>
      <c r="B62" s="21"/>
      <c r="C62" s="31"/>
      <c r="D62" s="29"/>
      <c r="E62" s="25"/>
      <c r="F62" s="26"/>
      <c r="G62" s="27"/>
      <c r="H62" s="24"/>
      <c r="I62" s="7"/>
    </row>
    <row r="63" spans="1:9" ht="13.5">
      <c r="A63" s="11"/>
      <c r="B63" s="14" t="s">
        <v>14</v>
      </c>
      <c r="C63" s="30">
        <f>SUM(C39:C62)</f>
        <v>20447199</v>
      </c>
      <c r="D63" s="33">
        <f>SUM(D39,D42,D45,D48,D51,D54,D57,D60)</f>
        <v>18340199</v>
      </c>
      <c r="E63" s="22">
        <f>(D63*100)/C63</f>
        <v>89.69541011460787</v>
      </c>
      <c r="F63" s="17"/>
      <c r="G63" s="17"/>
      <c r="H63" s="12"/>
      <c r="I63" s="23">
        <f>SUM(I39:I62)</f>
        <v>8049340.968</v>
      </c>
    </row>
    <row r="64" ht="12.75">
      <c r="C64" s="13"/>
    </row>
    <row r="65" spans="1:9" ht="13.5">
      <c r="A65" s="15"/>
      <c r="B65" s="14" t="s">
        <v>12</v>
      </c>
      <c r="C65" s="30">
        <f>SUM(C13,C35,C63)</f>
        <v>59640570</v>
      </c>
      <c r="D65" s="30">
        <f>SUM(D13,D35,D63)</f>
        <v>20240199</v>
      </c>
      <c r="E65" s="22">
        <f>(D65*100)/C65</f>
        <v>33.93696438514924</v>
      </c>
      <c r="F65" s="16"/>
      <c r="G65" s="16"/>
      <c r="H65" s="16"/>
      <c r="I65" s="34">
        <f>SUM(I13,I35,I63)</f>
        <v>8966340.968</v>
      </c>
    </row>
  </sheetData>
  <sheetProtection/>
  <mergeCells count="4">
    <mergeCell ref="A2:I2"/>
    <mergeCell ref="A37:I37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2011-05-11T17:25:14Z</cp:lastPrinted>
  <dcterms:created xsi:type="dcterms:W3CDTF">2005-05-09T20:19:33Z</dcterms:created>
  <dcterms:modified xsi:type="dcterms:W3CDTF">2011-08-31T17:45:07Z</dcterms:modified>
  <cp:category/>
  <cp:version/>
  <cp:contentType/>
  <cp:contentStatus/>
</cp:coreProperties>
</file>